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〇トマト企画室\◎WEB関連フォルダ\１西肥バス旅行社様\〇HP更新後アップロード事項\〇2025ワンデーツアー集客表\2025\10月\10月6日\"/>
    </mc:Choice>
  </mc:AlternateContent>
  <xr:revisionPtr revIDLastSave="0" documentId="13_ncr:1_{3F1413BB-47BB-428C-BCE7-B9BF6C0A9642}" xr6:coauthVersionLast="47" xr6:coauthVersionMax="47" xr10:uidLastSave="{00000000-0000-0000-0000-000000000000}"/>
  <bookViews>
    <workbookView xWindow="-108" yWindow="-108" windowWidth="23256" windowHeight="13896" activeTab="5" xr2:uid="{BA64A514-EFEC-41D8-AA26-D855399B6356}"/>
  </bookViews>
  <sheets>
    <sheet name="9.30" sheetId="1" r:id="rId1"/>
    <sheet name="10.01" sheetId="2" r:id="rId2"/>
    <sheet name="10.02" sheetId="3" r:id="rId3"/>
    <sheet name="10.03" sheetId="4" r:id="rId4"/>
    <sheet name="10.06" sheetId="5" r:id="rId5"/>
    <sheet name="Sheet1" sheetId="6" r:id="rId6"/>
  </sheets>
  <definedNames>
    <definedName name="_xlnm.Print_Area" localSheetId="1">'10.01'!$A$2:$N$33</definedName>
    <definedName name="_xlnm.Print_Area" localSheetId="2">'10.02'!$A$2:$N$33</definedName>
    <definedName name="_xlnm.Print_Area" localSheetId="3">'10.03'!$A$2:$N$33</definedName>
    <definedName name="_xlnm.Print_Area" localSheetId="4">'10.06'!$A$2:$N$33</definedName>
    <definedName name="_xlnm.Print_Area" localSheetId="0">'9.30'!$A$2:$N$33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1" i="6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1" i="6"/>
  <c r="K28" i="5" l="1"/>
  <c r="K27" i="5"/>
  <c r="K26" i="5"/>
  <c r="K25" i="5"/>
  <c r="M24" i="5"/>
  <c r="M23" i="5"/>
  <c r="F23" i="5"/>
  <c r="M22" i="5"/>
  <c r="F22" i="5"/>
  <c r="M21" i="5"/>
  <c r="F21" i="5"/>
  <c r="M20" i="5"/>
  <c r="F20" i="5"/>
  <c r="M19" i="5"/>
  <c r="F19" i="5"/>
  <c r="M18" i="5"/>
  <c r="F18" i="5"/>
  <c r="M17" i="5"/>
  <c r="F17" i="5"/>
  <c r="M16" i="5"/>
  <c r="F16" i="5"/>
  <c r="M15" i="5"/>
  <c r="F15" i="5"/>
  <c r="M14" i="5"/>
  <c r="F14" i="5"/>
  <c r="M13" i="5"/>
  <c r="F13" i="5"/>
  <c r="M12" i="5"/>
  <c r="F12" i="5"/>
  <c r="M11" i="5"/>
  <c r="F11" i="5"/>
  <c r="M10" i="5"/>
  <c r="F10" i="5"/>
  <c r="M9" i="5"/>
  <c r="F9" i="5"/>
  <c r="M8" i="5"/>
  <c r="F8" i="5"/>
  <c r="M7" i="5"/>
  <c r="F7" i="5"/>
  <c r="M6" i="5"/>
  <c r="F6" i="5"/>
  <c r="M5" i="5"/>
  <c r="F5" i="5"/>
  <c r="M2" i="5"/>
  <c r="K28" i="4"/>
  <c r="K27" i="4"/>
  <c r="K26" i="4"/>
  <c r="K25" i="4"/>
  <c r="M24" i="4"/>
  <c r="M23" i="4"/>
  <c r="F23" i="4"/>
  <c r="M22" i="4"/>
  <c r="F22" i="4"/>
  <c r="M21" i="4"/>
  <c r="F21" i="4"/>
  <c r="M20" i="4"/>
  <c r="F20" i="4"/>
  <c r="M19" i="4"/>
  <c r="F19" i="4"/>
  <c r="M18" i="4"/>
  <c r="F18" i="4"/>
  <c r="M17" i="4"/>
  <c r="F17" i="4"/>
  <c r="M16" i="4"/>
  <c r="F16" i="4"/>
  <c r="M15" i="4"/>
  <c r="F15" i="4"/>
  <c r="M14" i="4"/>
  <c r="F14" i="4"/>
  <c r="M13" i="4"/>
  <c r="F13" i="4"/>
  <c r="M12" i="4"/>
  <c r="F12" i="4"/>
  <c r="M11" i="4"/>
  <c r="F11" i="4"/>
  <c r="M10" i="4"/>
  <c r="F10" i="4"/>
  <c r="M9" i="4"/>
  <c r="F9" i="4"/>
  <c r="M8" i="4"/>
  <c r="F8" i="4"/>
  <c r="M7" i="4"/>
  <c r="F7" i="4"/>
  <c r="M6" i="4"/>
  <c r="F6" i="4"/>
  <c r="M5" i="4"/>
  <c r="F5" i="4"/>
  <c r="M2" i="4"/>
  <c r="K28" i="3"/>
  <c r="K27" i="3"/>
  <c r="K26" i="3"/>
  <c r="K25" i="3"/>
  <c r="M24" i="3"/>
  <c r="M23" i="3"/>
  <c r="F23" i="3"/>
  <c r="M22" i="3"/>
  <c r="F22" i="3"/>
  <c r="M21" i="3"/>
  <c r="F21" i="3"/>
  <c r="M20" i="3"/>
  <c r="F20" i="3"/>
  <c r="M19" i="3"/>
  <c r="F19" i="3"/>
  <c r="M18" i="3"/>
  <c r="F18" i="3"/>
  <c r="M17" i="3"/>
  <c r="F17" i="3"/>
  <c r="M16" i="3"/>
  <c r="F16" i="3"/>
  <c r="M15" i="3"/>
  <c r="F15" i="3"/>
  <c r="M14" i="3"/>
  <c r="F14" i="3"/>
  <c r="M13" i="3"/>
  <c r="F13" i="3"/>
  <c r="M12" i="3"/>
  <c r="F12" i="3"/>
  <c r="M11" i="3"/>
  <c r="F11" i="3"/>
  <c r="M10" i="3"/>
  <c r="F10" i="3"/>
  <c r="M9" i="3"/>
  <c r="F9" i="3"/>
  <c r="M8" i="3"/>
  <c r="F8" i="3"/>
  <c r="M7" i="3"/>
  <c r="F7" i="3"/>
  <c r="M6" i="3"/>
  <c r="F6" i="3"/>
  <c r="M5" i="3"/>
  <c r="F5" i="3"/>
  <c r="M2" i="3"/>
  <c r="K28" i="2"/>
  <c r="K27" i="2"/>
  <c r="K26" i="2"/>
  <c r="K25" i="2"/>
  <c r="M24" i="2"/>
  <c r="M23" i="2"/>
  <c r="F23" i="2"/>
  <c r="M22" i="2"/>
  <c r="F22" i="2"/>
  <c r="M21" i="2"/>
  <c r="F21" i="2"/>
  <c r="M20" i="2"/>
  <c r="F20" i="2"/>
  <c r="M19" i="2"/>
  <c r="F19" i="2"/>
  <c r="M18" i="2"/>
  <c r="F18" i="2"/>
  <c r="M17" i="2"/>
  <c r="F17" i="2"/>
  <c r="M16" i="2"/>
  <c r="F16" i="2"/>
  <c r="M15" i="2"/>
  <c r="F15" i="2"/>
  <c r="M14" i="2"/>
  <c r="F14" i="2"/>
  <c r="M13" i="2"/>
  <c r="F13" i="2"/>
  <c r="M12" i="2"/>
  <c r="F12" i="2"/>
  <c r="M11" i="2"/>
  <c r="F11" i="2"/>
  <c r="M10" i="2"/>
  <c r="F10" i="2"/>
  <c r="M9" i="2"/>
  <c r="F9" i="2"/>
  <c r="M8" i="2"/>
  <c r="F8" i="2"/>
  <c r="M7" i="2"/>
  <c r="F7" i="2"/>
  <c r="M6" i="2"/>
  <c r="F6" i="2"/>
  <c r="M5" i="2"/>
  <c r="F5" i="2"/>
  <c r="M2" i="2"/>
  <c r="K28" i="1"/>
  <c r="K27" i="1"/>
  <c r="K26" i="1"/>
  <c r="K25" i="1"/>
  <c r="M18" i="1"/>
  <c r="M17" i="1"/>
  <c r="M9" i="1"/>
  <c r="M8" i="1"/>
  <c r="M7" i="1"/>
  <c r="F22" i="1"/>
  <c r="F23" i="1"/>
  <c r="F9" i="1"/>
  <c r="K29" i="5" l="1"/>
  <c r="K29" i="4"/>
  <c r="K29" i="3"/>
  <c r="K29" i="2"/>
  <c r="K29" i="1"/>
  <c r="M10" i="1"/>
  <c r="F21" i="1"/>
  <c r="F8" i="1"/>
  <c r="F11" i="1" l="1"/>
  <c r="F12" i="1"/>
  <c r="F10" i="1"/>
  <c r="F7" i="1"/>
  <c r="M11" i="1"/>
  <c r="M6" i="1"/>
  <c r="M5" i="1"/>
  <c r="M21" i="1"/>
  <c r="M22" i="1"/>
  <c r="M23" i="1"/>
  <c r="M24" i="1"/>
  <c r="M20" i="1"/>
  <c r="M19" i="1"/>
  <c r="M16" i="1"/>
  <c r="F20" i="1"/>
  <c r="M14" i="1"/>
  <c r="M15" i="1" l="1"/>
  <c r="M13" i="1"/>
  <c r="F17" i="1"/>
  <c r="F18" i="1"/>
  <c r="F6" i="1"/>
  <c r="M2" i="1"/>
  <c r="F5" i="1"/>
  <c r="F15" i="1"/>
  <c r="F19" i="1"/>
  <c r="F16" i="1"/>
  <c r="M12" i="1"/>
  <c r="F13" i="1"/>
  <c r="F14" i="1"/>
</calcChain>
</file>

<file path=xl/sharedStrings.xml><?xml version="1.0" encoding="utf-8"?>
<sst xmlns="http://schemas.openxmlformats.org/spreadsheetml/2006/main" count="431" uniqueCount="80">
  <si>
    <t>合 計</t>
    <rPh sb="0" eb="1">
      <t>ゴウ</t>
    </rPh>
    <rPh sb="2" eb="3">
      <t>ケイ</t>
    </rPh>
    <phoneticPr fontId="3"/>
  </si>
  <si>
    <t>備 考</t>
    <rPh sb="0" eb="1">
      <t>ビ</t>
    </rPh>
    <rPh sb="2" eb="3">
      <t>コウ</t>
    </rPh>
    <phoneticPr fontId="3"/>
  </si>
  <si>
    <t>残 席</t>
    <rPh sb="0" eb="1">
      <t>ザン</t>
    </rPh>
    <rPh sb="2" eb="3">
      <t>セキ</t>
    </rPh>
    <phoneticPr fontId="3"/>
  </si>
  <si>
    <t>人 員</t>
    <rPh sb="0" eb="1">
      <t>ヒト</t>
    </rPh>
    <rPh sb="2" eb="3">
      <t>イン</t>
    </rPh>
    <phoneticPr fontId="3"/>
  </si>
  <si>
    <t>定 員</t>
    <rPh sb="0" eb="1">
      <t>サダム</t>
    </rPh>
    <rPh sb="2" eb="3">
      <t>イン</t>
    </rPh>
    <phoneticPr fontId="3"/>
  </si>
  <si>
    <t>出発日</t>
    <rPh sb="0" eb="3">
      <t>シュッパツビ</t>
    </rPh>
    <phoneticPr fontId="3"/>
  </si>
  <si>
    <t>コース</t>
    <phoneticPr fontId="3"/>
  </si>
  <si>
    <t>⑪ミステリーツアー</t>
    <phoneticPr fontId="3"/>
  </si>
  <si>
    <t>ワンデーツアー集客状況　　２０２５年１０月・１１月・１２月</t>
    <rPh sb="7" eb="11">
      <t>シュウキャクジョウキョウ</t>
    </rPh>
    <rPh sb="17" eb="18">
      <t>ネン</t>
    </rPh>
    <rPh sb="20" eb="21">
      <t>ガツ</t>
    </rPh>
    <rPh sb="24" eb="25">
      <t>ガツ</t>
    </rPh>
    <rPh sb="28" eb="29">
      <t>ガツ</t>
    </rPh>
    <phoneticPr fontId="3"/>
  </si>
  <si>
    <t>①長崎・大相撲諫早場所</t>
    <rPh sb="1" eb="3">
      <t>ナガサキ</t>
    </rPh>
    <rPh sb="4" eb="7">
      <t>オオズモウ</t>
    </rPh>
    <rPh sb="7" eb="11">
      <t>イサハヤバショ</t>
    </rPh>
    <phoneticPr fontId="3"/>
  </si>
  <si>
    <t>11/30（日）</t>
    <rPh sb="5" eb="6">
      <t>モク</t>
    </rPh>
    <rPh sb="6" eb="7">
      <t>ニチ</t>
    </rPh>
    <phoneticPr fontId="3"/>
  </si>
  <si>
    <t>10/18（土）</t>
    <rPh sb="5" eb="6">
      <t>ド</t>
    </rPh>
    <phoneticPr fontId="3"/>
  </si>
  <si>
    <t>10/19（日）</t>
    <rPh sb="5" eb="6">
      <t>ニチ</t>
    </rPh>
    <phoneticPr fontId="3"/>
  </si>
  <si>
    <t>③福岡・
　キウイフルーツ狩り</t>
    <rPh sb="1" eb="3">
      <t>フクオカ</t>
    </rPh>
    <rPh sb="13" eb="14">
      <t>ガ</t>
    </rPh>
    <phoneticPr fontId="3"/>
  </si>
  <si>
    <t>11/10（月）</t>
    <rPh sb="6" eb="7">
      <t>ゲツ</t>
    </rPh>
    <phoneticPr fontId="3"/>
  </si>
  <si>
    <t>11/15（土）</t>
    <rPh sb="6" eb="7">
      <t>ド</t>
    </rPh>
    <phoneticPr fontId="3"/>
  </si>
  <si>
    <t>11/17（月）</t>
    <rPh sb="6" eb="7">
      <t>ゲツ</t>
    </rPh>
    <phoneticPr fontId="3"/>
  </si>
  <si>
    <t>④福岡・柿狩り</t>
    <rPh sb="1" eb="3">
      <t>フクオカ</t>
    </rPh>
    <rPh sb="4" eb="6">
      <t>カキガ</t>
    </rPh>
    <phoneticPr fontId="3"/>
  </si>
  <si>
    <t>10/29（水）</t>
    <rPh sb="6" eb="7">
      <t>スイ</t>
    </rPh>
    <phoneticPr fontId="3"/>
  </si>
  <si>
    <t>11/2（日）</t>
    <rPh sb="5" eb="6">
      <t>ニチ</t>
    </rPh>
    <phoneticPr fontId="3"/>
  </si>
  <si>
    <t>⑤福岡・麻生大浦荘</t>
    <rPh sb="1" eb="3">
      <t>フクオカ</t>
    </rPh>
    <rPh sb="4" eb="6">
      <t>アソウ</t>
    </rPh>
    <rPh sb="6" eb="9">
      <t>オオウラソウ</t>
    </rPh>
    <phoneticPr fontId="3"/>
  </si>
  <si>
    <t>11/29（土）</t>
    <rPh sb="5" eb="6">
      <t>ド</t>
    </rPh>
    <phoneticPr fontId="3"/>
  </si>
  <si>
    <t>11/30（日）</t>
    <rPh sb="6" eb="7">
      <t>ニチ</t>
    </rPh>
    <phoneticPr fontId="3"/>
  </si>
  <si>
    <t>11/21（金）</t>
    <rPh sb="6" eb="7">
      <t>キン</t>
    </rPh>
    <phoneticPr fontId="3"/>
  </si>
  <si>
    <t>11/24（月・祝）</t>
    <rPh sb="6" eb="7">
      <t>ゲツ</t>
    </rPh>
    <rPh sb="8" eb="9">
      <t>シュク</t>
    </rPh>
    <phoneticPr fontId="3"/>
  </si>
  <si>
    <t>11/28（金）</t>
    <rPh sb="6" eb="7">
      <t>キン</t>
    </rPh>
    <phoneticPr fontId="3"/>
  </si>
  <si>
    <t>⑦長崎・稲佐山</t>
    <rPh sb="1" eb="3">
      <t>ナガサキ</t>
    </rPh>
    <rPh sb="4" eb="7">
      <t>イナサヤマ</t>
    </rPh>
    <phoneticPr fontId="3"/>
  </si>
  <si>
    <t>12/5（金）</t>
    <rPh sb="5" eb="6">
      <t>キン</t>
    </rPh>
    <phoneticPr fontId="3"/>
  </si>
  <si>
    <t>12/14（日）</t>
    <rPh sb="6" eb="7">
      <t>ニチ</t>
    </rPh>
    <phoneticPr fontId="3"/>
  </si>
  <si>
    <t>⑧福岡・SPY×FAMILY</t>
    <rPh sb="1" eb="3">
      <t>フクオカ</t>
    </rPh>
    <phoneticPr fontId="3"/>
  </si>
  <si>
    <t>11/22（土）</t>
    <rPh sb="6" eb="7">
      <t>ド</t>
    </rPh>
    <phoneticPr fontId="3"/>
  </si>
  <si>
    <t>⑨福岡・オペラ座の怪人</t>
    <rPh sb="1" eb="3">
      <t>フクオカ</t>
    </rPh>
    <rPh sb="7" eb="8">
      <t>ザ</t>
    </rPh>
    <rPh sb="9" eb="11">
      <t>カイジン</t>
    </rPh>
    <phoneticPr fontId="3"/>
  </si>
  <si>
    <t>12/13（土）</t>
    <rPh sb="6" eb="7">
      <t>ド</t>
    </rPh>
    <phoneticPr fontId="3"/>
  </si>
  <si>
    <t>⑩福岡・九州国立博物館</t>
    <rPh sb="1" eb="3">
      <t>フクオカ</t>
    </rPh>
    <rPh sb="4" eb="11">
      <t>キュウシュウコクリツハクブツカン</t>
    </rPh>
    <phoneticPr fontId="3"/>
  </si>
  <si>
    <t>11/19（水）</t>
    <rPh sb="6" eb="7">
      <t>スイ</t>
    </rPh>
    <phoneticPr fontId="3"/>
  </si>
  <si>
    <t>11/23（日）</t>
    <rPh sb="6" eb="7">
      <t>ニチ</t>
    </rPh>
    <phoneticPr fontId="3"/>
  </si>
  <si>
    <t>11/29（土）</t>
    <rPh sb="6" eb="7">
      <t>ド</t>
    </rPh>
    <phoneticPr fontId="3"/>
  </si>
  <si>
    <t>12/1（月）</t>
    <rPh sb="5" eb="6">
      <t>ゲツ</t>
    </rPh>
    <phoneticPr fontId="3"/>
  </si>
  <si>
    <t>12/4（木）</t>
    <rPh sb="5" eb="6">
      <t>モク</t>
    </rPh>
    <phoneticPr fontId="3"/>
  </si>
  <si>
    <t>12/6（土）</t>
    <rPh sb="5" eb="6">
      <t>ド</t>
    </rPh>
    <phoneticPr fontId="3"/>
  </si>
  <si>
    <t>12/20（土）</t>
    <rPh sb="6" eb="7">
      <t>ド</t>
    </rPh>
    <phoneticPr fontId="3"/>
  </si>
  <si>
    <t>⑫佐賀・三社詣</t>
    <rPh sb="1" eb="3">
      <t>サガ</t>
    </rPh>
    <rPh sb="4" eb="6">
      <t>サンシャ</t>
    </rPh>
    <rPh sb="6" eb="7">
      <t>マイ</t>
    </rPh>
    <phoneticPr fontId="3"/>
  </si>
  <si>
    <t>1/9（金）</t>
    <rPh sb="4" eb="5">
      <t>キン</t>
    </rPh>
    <phoneticPr fontId="3"/>
  </si>
  <si>
    <t>1/12(月・祝)</t>
    <rPh sb="5" eb="6">
      <t>ゲツ</t>
    </rPh>
    <rPh sb="7" eb="8">
      <t>シュク</t>
    </rPh>
    <phoneticPr fontId="3"/>
  </si>
  <si>
    <t>1/17（土）</t>
    <rPh sb="5" eb="6">
      <t>ド</t>
    </rPh>
    <phoneticPr fontId="3"/>
  </si>
  <si>
    <t>⑬福岡・三社詣</t>
    <rPh sb="1" eb="3">
      <t>フクオカ</t>
    </rPh>
    <rPh sb="4" eb="6">
      <t>サンシャ</t>
    </rPh>
    <rPh sb="6" eb="7">
      <t>マイ</t>
    </rPh>
    <phoneticPr fontId="3"/>
  </si>
  <si>
    <t>1/8（木）</t>
    <rPh sb="4" eb="5">
      <t>モク</t>
    </rPh>
    <phoneticPr fontId="3"/>
  </si>
  <si>
    <t>1/13（火）</t>
    <rPh sb="5" eb="6">
      <t>カ</t>
    </rPh>
    <phoneticPr fontId="3"/>
  </si>
  <si>
    <t>1/16（金）</t>
    <rPh sb="5" eb="6">
      <t>キン</t>
    </rPh>
    <phoneticPr fontId="3"/>
  </si>
  <si>
    <t>⑭長崎・壱岐1泊</t>
    <rPh sb="1" eb="3">
      <t>ナガサキ</t>
    </rPh>
    <rPh sb="4" eb="6">
      <t>イキ</t>
    </rPh>
    <rPh sb="7" eb="8">
      <t>ハク</t>
    </rPh>
    <phoneticPr fontId="3"/>
  </si>
  <si>
    <t>12/12（金）</t>
    <rPh sb="6" eb="7">
      <t>キン</t>
    </rPh>
    <phoneticPr fontId="3"/>
  </si>
  <si>
    <t>1/27（火）</t>
    <rPh sb="5" eb="6">
      <t>カ</t>
    </rPh>
    <phoneticPr fontId="3"/>
  </si>
  <si>
    <t>12/10（水）</t>
    <rPh sb="6" eb="7">
      <t>スイ</t>
    </rPh>
    <phoneticPr fontId="3"/>
  </si>
  <si>
    <t>1/20（火）</t>
    <rPh sb="5" eb="6">
      <t>カ</t>
    </rPh>
    <phoneticPr fontId="3"/>
  </si>
  <si>
    <t>⑮宝塚・有馬温泉１泊</t>
    <rPh sb="1" eb="3">
      <t>タカラヅカ</t>
    </rPh>
    <rPh sb="4" eb="8">
      <t>アリマオンセン</t>
    </rPh>
    <rPh sb="9" eb="10">
      <t>ハク</t>
    </rPh>
    <phoneticPr fontId="3"/>
  </si>
  <si>
    <t>⑯石垣・小浜島3日間</t>
    <rPh sb="1" eb="3">
      <t>イシガキ</t>
    </rPh>
    <rPh sb="4" eb="7">
      <t>コハマジマ</t>
    </rPh>
    <rPh sb="8" eb="10">
      <t>カカン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</si>
  <si>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</si>
  <si>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</si>
  <si>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</si>
  <si>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</si>
  <si>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10/22（水）</t>
    <rPh sb="5" eb="6">
      <t>スイ</t>
    </rPh>
    <phoneticPr fontId="3"/>
  </si>
  <si>
    <t>10/29（水）</t>
    <rPh sb="5" eb="6">
      <t>スイ</t>
    </rPh>
    <phoneticPr fontId="3"/>
  </si>
  <si>
    <t>⑥佐賀・環境芸術の森</t>
    <rPh sb="1" eb="3">
      <t>サガ</t>
    </rPh>
    <rPh sb="4" eb="8">
      <t>カンキョウゲイジュツ</t>
    </rPh>
    <rPh sb="9" eb="10">
      <t>モリ</t>
    </rPh>
    <phoneticPr fontId="3"/>
  </si>
  <si>
    <t>②佐賀・
　山カフェレストラン</t>
    <rPh sb="1" eb="3">
      <t>サガ</t>
    </rPh>
    <rPh sb="6" eb="7">
      <t>ヤマ</t>
    </rPh>
    <phoneticPr fontId="3"/>
  </si>
  <si>
    <t>満席</t>
    <rPh sb="0" eb="2">
      <t>マンセキ</t>
    </rPh>
    <phoneticPr fontId="3"/>
  </si>
  <si>
    <t>②佐賀・山カフェレストラン</t>
    <rPh sb="1" eb="3">
      <t>サガ</t>
    </rPh>
    <rPh sb="4" eb="5">
      <t>ヤマ</t>
    </rPh>
    <phoneticPr fontId="3"/>
  </si>
  <si>
    <t>⑩福岡・九州国立博物館</t>
    <rPh sb="1" eb="3">
      <t>フクオカ</t>
    </rPh>
    <rPh sb="4" eb="6">
      <t>キュウシュウ</t>
    </rPh>
    <rPh sb="6" eb="8">
      <t>コクリツ</t>
    </rPh>
    <rPh sb="8" eb="11">
      <t>ハクブツカン</t>
    </rPh>
    <phoneticPr fontId="3"/>
  </si>
  <si>
    <t>③福岡・キウイフルーツ狩り</t>
    <rPh sb="1" eb="3">
      <t>フクオカ</t>
    </rPh>
    <rPh sb="11" eb="12">
      <t>カ</t>
    </rPh>
    <phoneticPr fontId="3"/>
  </si>
  <si>
    <t>④福岡・柿狩り</t>
    <rPh sb="1" eb="3">
      <t>フクオカ</t>
    </rPh>
    <rPh sb="4" eb="5">
      <t>カキ</t>
    </rPh>
    <rPh sb="5" eb="6">
      <t>ガ</t>
    </rPh>
    <phoneticPr fontId="3"/>
  </si>
  <si>
    <t>⑤福岡・麻生大浦荘</t>
    <phoneticPr fontId="3"/>
  </si>
  <si>
    <t>⑫佐賀・三社詣</t>
    <rPh sb="1" eb="3">
      <t>サガ</t>
    </rPh>
    <rPh sb="4" eb="6">
      <t>サンジャ</t>
    </rPh>
    <rPh sb="6" eb="7">
      <t>ケイ</t>
    </rPh>
    <phoneticPr fontId="3"/>
  </si>
  <si>
    <t>⑥佐賀・環境芸術の森</t>
    <phoneticPr fontId="3"/>
  </si>
  <si>
    <t>⑬福岡・三社詣</t>
    <phoneticPr fontId="3"/>
  </si>
  <si>
    <t>⑦長崎・稲佐山</t>
    <phoneticPr fontId="3"/>
  </si>
  <si>
    <t>⑭長崎・壱岐1泊</t>
    <phoneticPr fontId="3"/>
  </si>
  <si>
    <t>⑮宝塚・有馬温泉１泊</t>
    <rPh sb="1" eb="3">
      <t>タカラヅカ</t>
    </rPh>
    <rPh sb="4" eb="6">
      <t>アリマ</t>
    </rPh>
    <rPh sb="6" eb="8">
      <t>オンセン</t>
    </rPh>
    <rPh sb="9" eb="10">
      <t>ハク</t>
    </rPh>
    <phoneticPr fontId="3"/>
  </si>
  <si>
    <t>⑯石垣・小浜島3日間</t>
    <rPh sb="1" eb="3">
      <t>イシガキ</t>
    </rPh>
    <rPh sb="4" eb="6">
      <t>コハマ</t>
    </rPh>
    <rPh sb="6" eb="7">
      <t>ジマ</t>
    </rPh>
    <rPh sb="8" eb="10">
      <t>ニチカン</t>
    </rPh>
    <phoneticPr fontId="3"/>
  </si>
  <si>
    <t>　　　満席は×</t>
    <phoneticPr fontId="3"/>
  </si>
  <si>
    <t>　　　残席１０未満は△（問い合わせください）</t>
    <phoneticPr fontId="3"/>
  </si>
  <si>
    <t>　　　残席２０以上は○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</si>
</sst>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20"/>
      <name val="HGSｺﾞｼｯｸE"/>
      <family val="3"/>
      <charset val="128"/>
    </font>
    <font>
      <b/>
      <sz val="12"/>
      <color rgb="FF0070C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7"/>
      <name val="ＭＳ Ｐゴシック"/>
      <family val="3"/>
      <charset val="128"/>
    </font>
    <font>
      <sz val="9"/>
      <color theme="4"/>
      <name val="ＭＳ Ｐゴシック"/>
      <family val="3"/>
      <charset val="128"/>
    </font>
    <font>
      <sz val="9"/>
      <color theme="7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theme="0" tint="-0.14996795556505021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6795556505021"/>
      </right>
      <top style="hair">
        <color theme="0" tint="-0.14993743705557422"/>
      </top>
      <bottom style="hair">
        <color theme="0" tint="-0.149937437055574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38" fontId="6" fillId="0" borderId="0" xfId="1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56" fontId="2" fillId="3" borderId="5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0" fillId="0" borderId="11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3" fillId="0" borderId="5" xfId="0" applyFont="1" applyBorder="1"/>
    <xf numFmtId="0" fontId="1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3" fillId="0" borderId="10" xfId="0" applyFont="1" applyBorder="1"/>
    <xf numFmtId="0" fontId="1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5" borderId="30" xfId="0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/>
    </xf>
    <xf numFmtId="56" fontId="2" fillId="0" borderId="17" xfId="0" applyNumberFormat="1" applyFont="1" applyBorder="1" applyAlignment="1">
      <alignment horizontal="center"/>
    </xf>
    <xf numFmtId="0" fontId="11" fillId="0" borderId="5" xfId="0" applyFont="1" applyBorder="1"/>
    <xf numFmtId="0" fontId="2" fillId="0" borderId="3" xfId="0" applyFont="1" applyBorder="1" applyAlignment="1">
      <alignment horizontal="center"/>
    </xf>
    <xf numFmtId="0" fontId="11" fillId="0" borderId="11" xfId="0" applyFont="1" applyBorder="1"/>
    <xf numFmtId="0" fontId="13" fillId="0" borderId="17" xfId="0" applyFont="1" applyBorder="1"/>
    <xf numFmtId="0" fontId="13" fillId="0" borderId="23" xfId="0" applyFont="1" applyBorder="1"/>
    <xf numFmtId="0" fontId="2" fillId="2" borderId="5" xfId="0" applyFont="1" applyFill="1" applyBorder="1" applyAlignment="1">
      <alignment horizontal="center"/>
    </xf>
    <xf numFmtId="0" fontId="12" fillId="0" borderId="29" xfId="0" applyFont="1" applyBorder="1" applyAlignment="1">
      <alignment horizontal="center"/>
    </xf>
    <xf numFmtId="56" fontId="2" fillId="0" borderId="11" xfId="0" quotePrefix="1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13" fillId="0" borderId="11" xfId="0" applyFont="1" applyBorder="1"/>
    <xf numFmtId="0" fontId="2" fillId="0" borderId="33" xfId="0" applyFont="1" applyBorder="1" applyAlignment="1">
      <alignment horizontal="center"/>
    </xf>
    <xf numFmtId="56" fontId="13" fillId="0" borderId="27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2" fillId="0" borderId="37" xfId="0" quotePrefix="1" applyFont="1" applyBorder="1" applyAlignment="1">
      <alignment horizontal="center"/>
    </xf>
    <xf numFmtId="0" fontId="2" fillId="0" borderId="35" xfId="0" quotePrefix="1" applyFont="1" applyBorder="1" applyAlignment="1">
      <alignment horizontal="center"/>
    </xf>
    <xf numFmtId="0" fontId="13" fillId="0" borderId="13" xfId="0" applyFont="1" applyBorder="1"/>
    <xf numFmtId="56" fontId="2" fillId="0" borderId="22" xfId="0" quotePrefix="1" applyNumberFormat="1" applyFont="1" applyBorder="1" applyAlignment="1">
      <alignment horizontal="center"/>
    </xf>
    <xf numFmtId="0" fontId="2" fillId="0" borderId="36" xfId="0" quotePrefix="1" applyFont="1" applyBorder="1" applyAlignment="1">
      <alignment horizontal="center"/>
    </xf>
    <xf numFmtId="56" fontId="2" fillId="0" borderId="5" xfId="0" applyNumberFormat="1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3" fillId="0" borderId="31" xfId="0" applyFont="1" applyBorder="1"/>
    <xf numFmtId="0" fontId="2" fillId="0" borderId="11" xfId="0" applyFont="1" applyBorder="1" applyAlignment="1">
      <alignment horizontal="center"/>
    </xf>
    <xf numFmtId="56" fontId="13" fillId="0" borderId="17" xfId="0" applyNumberFormat="1" applyFont="1" applyBorder="1"/>
    <xf numFmtId="0" fontId="9" fillId="0" borderId="41" xfId="0" applyFont="1" applyBorder="1"/>
    <xf numFmtId="0" fontId="2" fillId="0" borderId="22" xfId="0" applyFont="1" applyBorder="1" applyAlignment="1">
      <alignment horizontal="center"/>
    </xf>
    <xf numFmtId="0" fontId="2" fillId="0" borderId="13" xfId="0" applyFont="1" applyBorder="1"/>
    <xf numFmtId="0" fontId="2" fillId="0" borderId="17" xfId="0" applyFont="1" applyBorder="1" applyAlignment="1">
      <alignment horizontal="center"/>
    </xf>
    <xf numFmtId="56" fontId="2" fillId="0" borderId="13" xfId="0" applyNumberFormat="1" applyFont="1" applyBorder="1"/>
    <xf numFmtId="0" fontId="12" fillId="0" borderId="44" xfId="0" applyFont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10" fillId="0" borderId="31" xfId="0" applyFont="1" applyBorder="1"/>
    <xf numFmtId="56" fontId="2" fillId="0" borderId="11" xfId="0" applyNumberFormat="1" applyFont="1" applyBorder="1" applyAlignment="1">
      <alignment horizontal="center"/>
    </xf>
    <xf numFmtId="56" fontId="2" fillId="0" borderId="27" xfId="0" applyNumberFormat="1" applyFont="1" applyBorder="1" applyAlignment="1">
      <alignment horizontal="center"/>
    </xf>
    <xf numFmtId="0" fontId="0" fillId="0" borderId="27" xfId="0" applyBorder="1" applyAlignment="1">
      <alignment horizontal="left" vertical="center" shrinkToFit="1"/>
    </xf>
    <xf numFmtId="0" fontId="2" fillId="0" borderId="23" xfId="0" applyFont="1" applyBorder="1"/>
    <xf numFmtId="56" fontId="2" fillId="0" borderId="27" xfId="0" applyNumberFormat="1" applyFont="1" applyBorder="1"/>
    <xf numFmtId="56" fontId="2" fillId="4" borderId="10" xfId="0" applyNumberFormat="1" applyFont="1" applyFill="1" applyBorder="1" applyAlignment="1">
      <alignment horizontal="center"/>
    </xf>
    <xf numFmtId="56" fontId="2" fillId="0" borderId="31" xfId="0" quotePrefix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12" fillId="0" borderId="44" xfId="0" quotePrefix="1" applyFont="1" applyBorder="1" applyAlignment="1">
      <alignment horizontal="center"/>
    </xf>
    <xf numFmtId="56" fontId="13" fillId="0" borderId="2" xfId="0" applyNumberFormat="1" applyFont="1" applyBorder="1"/>
    <xf numFmtId="56" fontId="13" fillId="0" borderId="11" xfId="0" applyNumberFormat="1" applyFont="1" applyBorder="1"/>
    <xf numFmtId="56" fontId="13" fillId="0" borderId="5" xfId="0" applyNumberFormat="1" applyFont="1" applyBorder="1"/>
    <xf numFmtId="0" fontId="13" fillId="0" borderId="5" xfId="0" applyFont="1" applyBorder="1" applyAlignment="1">
      <alignment horizontal="left"/>
    </xf>
    <xf numFmtId="56" fontId="13" fillId="0" borderId="31" xfId="0" applyNumberFormat="1" applyFont="1" applyBorder="1"/>
    <xf numFmtId="0" fontId="0" fillId="0" borderId="13" xfId="0" applyBorder="1" applyAlignment="1">
      <alignment vertical="center" shrinkToFit="1"/>
    </xf>
    <xf numFmtId="56" fontId="2" fillId="0" borderId="17" xfId="0" quotePrefix="1" applyNumberFormat="1" applyFont="1" applyBorder="1" applyAlignment="1">
      <alignment horizontal="center"/>
    </xf>
    <xf numFmtId="0" fontId="2" fillId="0" borderId="26" xfId="0" quotePrefix="1" applyFont="1" applyBorder="1" applyAlignment="1">
      <alignment horizontal="center"/>
    </xf>
    <xf numFmtId="0" fontId="12" fillId="0" borderId="25" xfId="0" quotePrefix="1" applyFont="1" applyBorder="1" applyAlignment="1">
      <alignment horizontal="center"/>
    </xf>
    <xf numFmtId="0" fontId="13" fillId="0" borderId="45" xfId="0" applyFont="1" applyBorder="1"/>
    <xf numFmtId="56" fontId="2" fillId="0" borderId="5" xfId="0" quotePrefix="1" applyNumberFormat="1" applyFont="1" applyBorder="1" applyAlignment="1">
      <alignment horizontal="center"/>
    </xf>
    <xf numFmtId="0" fontId="12" fillId="0" borderId="18" xfId="0" quotePrefix="1" applyFont="1" applyBorder="1" applyAlignment="1">
      <alignment horizontal="center"/>
    </xf>
    <xf numFmtId="0" fontId="2" fillId="0" borderId="24" xfId="0" quotePrefix="1" applyFont="1" applyBorder="1" applyAlignment="1">
      <alignment horizontal="center"/>
    </xf>
    <xf numFmtId="56" fontId="2" fillId="0" borderId="22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4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56" fontId="13" fillId="0" borderId="10" xfId="0" applyNumberFormat="1" applyFont="1" applyBorder="1"/>
    <xf numFmtId="0" fontId="2" fillId="0" borderId="31" xfId="0" applyFont="1" applyBorder="1"/>
    <xf numFmtId="0" fontId="2" fillId="0" borderId="47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" fillId="0" borderId="5" xfId="0" applyFont="1" applyBorder="1"/>
    <xf numFmtId="0" fontId="0" fillId="0" borderId="27" xfId="0" applyBorder="1" applyAlignment="1">
      <alignment vertical="center" shrinkToFit="1"/>
    </xf>
    <xf numFmtId="14" fontId="2" fillId="0" borderId="0" xfId="0" applyNumberFormat="1" applyFont="1" applyAlignment="1">
      <alignment horizontal="center"/>
    </xf>
    <xf numFmtId="20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13" xfId="0" applyBorder="1" applyAlignment="1">
      <alignment horizontal="left" vertical="center"/>
    </xf>
    <xf numFmtId="56" fontId="0" fillId="0" borderId="13" xfId="0" applyNumberFormat="1" applyBorder="1" applyAlignment="1">
      <alignment horizontal="left" vertical="center"/>
    </xf>
    <xf numFmtId="56" fontId="0" fillId="0" borderId="17" xfId="0" applyNumberFormat="1" applyBorder="1" applyAlignment="1">
      <alignment horizontal="left" vertical="center"/>
    </xf>
    <xf numFmtId="56" fontId="0" fillId="0" borderId="2" xfId="0" applyNumberFormat="1" applyBorder="1" applyAlignment="1">
      <alignment horizontal="left" vertical="center"/>
    </xf>
    <xf numFmtId="0" fontId="15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0" fillId="0" borderId="50" xfId="0" applyBorder="1" applyAlignment="1">
      <alignment vertical="center" wrapText="1"/>
    </xf>
    <xf numFmtId="56" fontId="2" fillId="0" borderId="51" xfId="0" quotePrefix="1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0" fillId="0" borderId="51" xfId="0" applyBorder="1" applyAlignment="1">
      <alignment horizontal="left" vertical="center" shrinkToFit="1"/>
    </xf>
    <xf numFmtId="56" fontId="2" fillId="0" borderId="51" xfId="0" applyNumberFormat="1" applyFont="1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56" fontId="2" fillId="0" borderId="51" xfId="0" quotePrefix="1" applyNumberFormat="1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51" xfId="0" applyBorder="1" applyAlignment="1">
      <alignment horizontal="left" vertical="center" shrinkToFit="1"/>
    </xf>
    <xf numFmtId="0" fontId="0" fillId="0" borderId="50" xfId="0" applyBorder="1" applyAlignment="1">
      <alignment horizontal="left" vertical="center" wrapText="1"/>
    </xf>
    <xf numFmtId="56" fontId="2" fillId="0" borderId="51" xfId="0" applyNumberFormat="1" applyFont="1" applyBorder="1" applyAlignment="1">
      <alignment horizontal="center"/>
    </xf>
    <xf numFmtId="0" fontId="0" fillId="0" borderId="50" xfId="0" applyBorder="1" applyAlignment="1">
      <alignment horizontal="left" vertical="center" wrapText="1" shrinkToFit="1"/>
    </xf>
    <xf numFmtId="0" fontId="0" fillId="0" borderId="51" xfId="0" applyBorder="1" applyAlignment="1">
      <alignment horizontal="left" vertical="center"/>
    </xf>
    <xf numFmtId="0" fontId="0" fillId="0" borderId="50" xfId="0" applyBorder="1" applyAlignment="1">
      <alignment horizontal="left" vertical="center" shrinkToFit="1"/>
    </xf>
    <xf numFmtId="0" fontId="19" fillId="0" borderId="0" xfId="0" applyFont="1" applyAlignment="1">
      <alignment horizontal="left" vertical="center"/>
    </xf>
    <xf numFmtId="56" fontId="2" fillId="0" borderId="51" xfId="0" applyNumberFormat="1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1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56" fontId="2" fillId="0" borderId="0" xfId="0" applyNumberFormat="1" applyFont="1" applyAlignment="1">
      <alignment horizontal="center" vertical="center"/>
    </xf>
    <xf numFmtId="56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56" fontId="2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FFCC99"/>
      <color rgb="FFE1D7FD"/>
      <color rgb="FFDAD8FA"/>
      <color rgb="FFE2F6D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90220-B216-4F83-B281-FB0CB18242FD}">
  <dimension ref="B1:AA71"/>
  <sheetViews>
    <sheetView topLeftCell="A2" zoomScaleNormal="100" workbookViewId="0">
      <selection activeCell="B2" sqref="B2:L2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16" t="s">
        <v>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3">
        <f ca="1">TODAY()</f>
        <v>45937</v>
      </c>
      <c r="N2" s="113"/>
      <c r="O2" s="41"/>
      <c r="P2" s="41"/>
      <c r="S2" s="41"/>
      <c r="T2" s="41"/>
      <c r="U2" s="113"/>
      <c r="V2" s="113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14"/>
      <c r="N3" s="115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15</v>
      </c>
      <c r="F5" s="55">
        <f t="shared" ref="F5:F14" si="0">D5-E5</f>
        <v>25</v>
      </c>
      <c r="G5" s="63"/>
      <c r="I5" s="82" t="s">
        <v>29</v>
      </c>
      <c r="J5" s="81" t="s">
        <v>30</v>
      </c>
      <c r="K5" s="57">
        <v>25</v>
      </c>
      <c r="L5" s="51">
        <v>4</v>
      </c>
      <c r="M5" s="32">
        <f t="shared" ref="M5:M20" si="1">K5-L5</f>
        <v>21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20" t="s">
        <v>63</v>
      </c>
      <c r="C6" s="64" t="s">
        <v>11</v>
      </c>
      <c r="D6" s="65">
        <v>25</v>
      </c>
      <c r="E6" s="61">
        <v>4</v>
      </c>
      <c r="F6" s="19">
        <f t="shared" si="0"/>
        <v>21</v>
      </c>
      <c r="G6" s="56"/>
      <c r="I6" s="82" t="s">
        <v>31</v>
      </c>
      <c r="J6" s="43" t="s">
        <v>32</v>
      </c>
      <c r="K6" s="57">
        <v>30</v>
      </c>
      <c r="L6" s="51">
        <v>22</v>
      </c>
      <c r="M6" s="32">
        <f t="shared" si="1"/>
        <v>8</v>
      </c>
      <c r="N6" s="58"/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21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17" t="s">
        <v>33</v>
      </c>
      <c r="J7" s="59" t="s">
        <v>34</v>
      </c>
      <c r="K7" s="20">
        <v>40</v>
      </c>
      <c r="L7" s="24">
        <v>10</v>
      </c>
      <c r="M7" s="73">
        <f t="shared" si="1"/>
        <v>30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21"/>
      <c r="C8" s="99" t="s">
        <v>60</v>
      </c>
      <c r="D8" s="101">
        <v>25</v>
      </c>
      <c r="E8" s="100">
        <v>1</v>
      </c>
      <c r="F8" s="13">
        <f>D8-E8</f>
        <v>24</v>
      </c>
      <c r="G8" s="98"/>
      <c r="I8" s="118"/>
      <c r="J8" s="25" t="s">
        <v>35</v>
      </c>
      <c r="K8" s="106">
        <v>40</v>
      </c>
      <c r="L8" s="27">
        <v>7</v>
      </c>
      <c r="M8" s="13">
        <f t="shared" si="1"/>
        <v>33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22"/>
      <c r="C9" s="95" t="s">
        <v>61</v>
      </c>
      <c r="D9" s="96">
        <v>25</v>
      </c>
      <c r="E9" s="97">
        <v>0</v>
      </c>
      <c r="F9" s="68">
        <f>D9-E9</f>
        <v>25</v>
      </c>
      <c r="G9" s="49"/>
      <c r="I9" s="119"/>
      <c r="J9" s="11" t="s">
        <v>36</v>
      </c>
      <c r="K9" s="23">
        <v>40</v>
      </c>
      <c r="L9" s="67">
        <v>2</v>
      </c>
      <c r="M9" s="16">
        <f t="shared" si="1"/>
        <v>38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20" t="s">
        <v>13</v>
      </c>
      <c r="C10" s="80" t="s">
        <v>14</v>
      </c>
      <c r="D10" s="60">
        <v>35</v>
      </c>
      <c r="E10" s="54">
        <v>9</v>
      </c>
      <c r="F10" s="19">
        <f>D10-E10</f>
        <v>26</v>
      </c>
      <c r="G10" s="18"/>
      <c r="I10" s="117" t="s">
        <v>7</v>
      </c>
      <c r="J10" s="75" t="s">
        <v>37</v>
      </c>
      <c r="K10" s="31">
        <v>40</v>
      </c>
      <c r="L10" s="30">
        <v>29</v>
      </c>
      <c r="M10" s="68">
        <f t="shared" si="1"/>
        <v>11</v>
      </c>
      <c r="N10" s="71"/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23"/>
      <c r="C11" s="21" t="s">
        <v>15</v>
      </c>
      <c r="D11" s="28">
        <v>35</v>
      </c>
      <c r="E11" s="27">
        <v>10</v>
      </c>
      <c r="F11" s="15">
        <f t="shared" ref="F11:F12" si="2">D11-E11</f>
        <v>25</v>
      </c>
      <c r="G11" s="29"/>
      <c r="I11" s="118"/>
      <c r="J11" s="25" t="s">
        <v>38</v>
      </c>
      <c r="K11" s="28">
        <v>40</v>
      </c>
      <c r="L11" s="27">
        <v>13</v>
      </c>
      <c r="M11" s="13">
        <f t="shared" si="1"/>
        <v>27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24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18"/>
      <c r="J12" s="75" t="s">
        <v>39</v>
      </c>
      <c r="K12" s="31">
        <v>40</v>
      </c>
      <c r="L12" s="30">
        <v>14</v>
      </c>
      <c r="M12" s="68">
        <f t="shared" si="1"/>
        <v>26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25" t="s">
        <v>17</v>
      </c>
      <c r="C13" s="59" t="s">
        <v>18</v>
      </c>
      <c r="D13" s="20">
        <v>40</v>
      </c>
      <c r="E13" s="24">
        <v>16</v>
      </c>
      <c r="F13" s="19">
        <f t="shared" si="0"/>
        <v>24</v>
      </c>
      <c r="G13" s="47"/>
      <c r="I13" s="118"/>
      <c r="J13" s="66" t="s">
        <v>28</v>
      </c>
      <c r="K13" s="28">
        <v>40</v>
      </c>
      <c r="L13" s="77">
        <v>17</v>
      </c>
      <c r="M13" s="13">
        <f t="shared" si="1"/>
        <v>23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26"/>
      <c r="C14" s="66" t="s">
        <v>19</v>
      </c>
      <c r="D14" s="28">
        <v>40</v>
      </c>
      <c r="E14" s="27">
        <v>8</v>
      </c>
      <c r="F14" s="13">
        <f t="shared" si="0"/>
        <v>32</v>
      </c>
      <c r="G14" s="45"/>
      <c r="I14" s="118"/>
      <c r="J14" s="66" t="s">
        <v>40</v>
      </c>
      <c r="K14" s="31">
        <v>40</v>
      </c>
      <c r="L14" s="77">
        <v>8</v>
      </c>
      <c r="M14" s="68">
        <f t="shared" si="1"/>
        <v>32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25" t="s">
        <v>20</v>
      </c>
      <c r="C15" s="52" t="s">
        <v>21</v>
      </c>
      <c r="D15" s="53">
        <v>40</v>
      </c>
      <c r="E15" s="54">
        <v>20</v>
      </c>
      <c r="F15" s="55">
        <f>D15-E15</f>
        <v>20</v>
      </c>
      <c r="G15" s="56"/>
      <c r="I15" s="128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27"/>
      <c r="C16" s="44" t="s">
        <v>22</v>
      </c>
      <c r="D16" s="17">
        <v>40</v>
      </c>
      <c r="E16" s="67">
        <v>13</v>
      </c>
      <c r="F16" s="22">
        <f>D16-E16</f>
        <v>27</v>
      </c>
      <c r="G16" s="49"/>
      <c r="I16" s="121"/>
      <c r="J16" s="25" t="s">
        <v>43</v>
      </c>
      <c r="K16" s="12">
        <v>40</v>
      </c>
      <c r="L16" s="77">
        <v>9</v>
      </c>
      <c r="M16" s="13">
        <f t="shared" si="1"/>
        <v>31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17" t="s">
        <v>62</v>
      </c>
      <c r="C17" s="70" t="s">
        <v>23</v>
      </c>
      <c r="D17" s="31">
        <v>40</v>
      </c>
      <c r="E17" s="30">
        <v>5</v>
      </c>
      <c r="F17" s="68">
        <f t="shared" ref="F17" si="3">D17-E17</f>
        <v>35</v>
      </c>
      <c r="G17" s="71"/>
      <c r="I17" s="122"/>
      <c r="J17" s="11" t="s">
        <v>44</v>
      </c>
      <c r="K17" s="17">
        <v>40</v>
      </c>
      <c r="L17" s="67">
        <v>1</v>
      </c>
      <c r="M17" s="16">
        <f t="shared" si="1"/>
        <v>39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18"/>
      <c r="C18" s="66" t="s">
        <v>24</v>
      </c>
      <c r="D18" s="87">
        <v>40</v>
      </c>
      <c r="E18" s="88">
        <v>7</v>
      </c>
      <c r="F18" s="46">
        <f>D18-E18</f>
        <v>33</v>
      </c>
      <c r="G18" s="79"/>
      <c r="I18" s="129" t="s">
        <v>45</v>
      </c>
      <c r="J18" s="75" t="s">
        <v>46</v>
      </c>
      <c r="K18" s="20">
        <v>40</v>
      </c>
      <c r="L18" s="24">
        <v>14</v>
      </c>
      <c r="M18" s="68">
        <f t="shared" si="1"/>
        <v>26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18"/>
      <c r="C19" s="75" t="s">
        <v>25</v>
      </c>
      <c r="D19" s="12">
        <v>40</v>
      </c>
      <c r="E19" s="77">
        <v>6</v>
      </c>
      <c r="F19" s="46">
        <f>D19-E19</f>
        <v>34</v>
      </c>
      <c r="G19" s="91"/>
      <c r="I19" s="130"/>
      <c r="J19" s="25" t="s">
        <v>47</v>
      </c>
      <c r="K19" s="109">
        <v>40</v>
      </c>
      <c r="L19" s="110">
        <v>2</v>
      </c>
      <c r="M19" s="13">
        <f t="shared" si="1"/>
        <v>38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17" t="s">
        <v>26</v>
      </c>
      <c r="C20" s="102" t="s">
        <v>19</v>
      </c>
      <c r="D20" s="20">
        <v>25</v>
      </c>
      <c r="E20" s="24">
        <v>13</v>
      </c>
      <c r="F20" s="55">
        <f>D20-E20</f>
        <v>12</v>
      </c>
      <c r="G20" s="90"/>
      <c r="I20" s="131"/>
      <c r="J20" s="33" t="s">
        <v>48</v>
      </c>
      <c r="K20" s="23">
        <v>40</v>
      </c>
      <c r="L20" s="67">
        <v>6</v>
      </c>
      <c r="M20" s="22">
        <f t="shared" si="1"/>
        <v>34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18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28" t="s">
        <v>49</v>
      </c>
      <c r="J21" s="70" t="s">
        <v>50</v>
      </c>
      <c r="K21" s="20">
        <v>30</v>
      </c>
      <c r="L21" s="54">
        <v>7</v>
      </c>
      <c r="M21" s="73">
        <f t="shared" ref="M21:M24" si="4">K21-L21</f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18"/>
      <c r="C22" s="105" t="s">
        <v>27</v>
      </c>
      <c r="D22" s="28">
        <v>25</v>
      </c>
      <c r="E22" s="30">
        <v>5</v>
      </c>
      <c r="F22" s="13">
        <f t="shared" ref="F22:F23" si="5">D22-E22</f>
        <v>20</v>
      </c>
      <c r="G22" s="91"/>
      <c r="I22" s="121"/>
      <c r="J22" s="25" t="s">
        <v>51</v>
      </c>
      <c r="K22" s="31">
        <v>30</v>
      </c>
      <c r="L22" s="77">
        <v>2</v>
      </c>
      <c r="M22" s="46">
        <f t="shared" si="4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19"/>
      <c r="C23" s="33" t="s">
        <v>28</v>
      </c>
      <c r="D23" s="23">
        <v>25</v>
      </c>
      <c r="E23" s="67">
        <v>1</v>
      </c>
      <c r="F23" s="16">
        <f t="shared" si="5"/>
        <v>24</v>
      </c>
      <c r="G23" s="89"/>
      <c r="I23" s="112" t="s">
        <v>54</v>
      </c>
      <c r="J23" s="43" t="s">
        <v>52</v>
      </c>
      <c r="K23" s="57">
        <v>30</v>
      </c>
      <c r="L23" s="51">
        <v>10</v>
      </c>
      <c r="M23" s="32">
        <f t="shared" si="4"/>
        <v>20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10</v>
      </c>
      <c r="M24" s="32">
        <f t="shared" si="4"/>
        <v>20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2">
        <f>SUM(E6:E9,E13,)</f>
        <v>23</v>
      </c>
      <c r="L25" s="133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4">
        <f>SUM(E5,E10:E12,E14:E21,L5,L7:L9)</f>
        <v>135</v>
      </c>
      <c r="L26" s="135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6">
        <f>SUM(E22:E23,L6,L10:L14,L21,L23)</f>
        <v>126</v>
      </c>
      <c r="L27" s="135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39">
        <f>SUM(L15:L20,L22,L24)</f>
        <v>50</v>
      </c>
      <c r="L28" s="140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37">
        <f>SUM(K25:L28)</f>
        <v>334</v>
      </c>
      <c r="L29" s="138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K25:L25"/>
    <mergeCell ref="K26:L26"/>
    <mergeCell ref="K27:L27"/>
    <mergeCell ref="K29:L29"/>
    <mergeCell ref="K28:L28"/>
    <mergeCell ref="M2:N2"/>
    <mergeCell ref="U2:V2"/>
    <mergeCell ref="M3:N3"/>
    <mergeCell ref="B2:L2"/>
    <mergeCell ref="B20:B23"/>
    <mergeCell ref="B6:B9"/>
    <mergeCell ref="B10:B12"/>
    <mergeCell ref="B13:B14"/>
    <mergeCell ref="B15:B16"/>
    <mergeCell ref="B17:B19"/>
    <mergeCell ref="I7:I9"/>
    <mergeCell ref="I10:I14"/>
    <mergeCell ref="I15:I17"/>
    <mergeCell ref="I18:I20"/>
    <mergeCell ref="I21:I22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5517-5EC8-4E88-9D76-D1939EBEB664}">
  <dimension ref="B1:AA71"/>
  <sheetViews>
    <sheetView topLeftCell="A2" zoomScaleNormal="100" workbookViewId="0">
      <selection activeCell="C27" sqref="C27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16" t="s">
        <v>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3">
        <f ca="1">TODAY()</f>
        <v>45937</v>
      </c>
      <c r="N2" s="113"/>
      <c r="O2" s="41"/>
      <c r="P2" s="41"/>
      <c r="S2" s="41"/>
      <c r="T2" s="41"/>
      <c r="U2" s="113"/>
      <c r="V2" s="113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14"/>
      <c r="N3" s="115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14</v>
      </c>
      <c r="F5" s="55">
        <f t="shared" ref="F5:F14" si="0">D5-E5</f>
        <v>26</v>
      </c>
      <c r="G5" s="63"/>
      <c r="I5" s="82" t="s">
        <v>29</v>
      </c>
      <c r="J5" s="81" t="s">
        <v>30</v>
      </c>
      <c r="K5" s="57">
        <v>25</v>
      </c>
      <c r="L5" s="51">
        <v>5</v>
      </c>
      <c r="M5" s="32">
        <f t="shared" ref="M5:M24" si="1">K5-L5</f>
        <v>20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20" t="s">
        <v>63</v>
      </c>
      <c r="C6" s="64" t="s">
        <v>11</v>
      </c>
      <c r="D6" s="65">
        <v>25</v>
      </c>
      <c r="E6" s="61">
        <v>4</v>
      </c>
      <c r="F6" s="19">
        <f t="shared" si="0"/>
        <v>21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21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17" t="s">
        <v>33</v>
      </c>
      <c r="J7" s="59" t="s">
        <v>34</v>
      </c>
      <c r="K7" s="20">
        <v>40</v>
      </c>
      <c r="L7" s="24">
        <v>13</v>
      </c>
      <c r="M7" s="73">
        <f t="shared" si="1"/>
        <v>27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21"/>
      <c r="C8" s="99" t="s">
        <v>60</v>
      </c>
      <c r="D8" s="101">
        <v>25</v>
      </c>
      <c r="E8" s="100">
        <v>6</v>
      </c>
      <c r="F8" s="13">
        <f>D8-E8</f>
        <v>19</v>
      </c>
      <c r="G8" s="98"/>
      <c r="I8" s="118"/>
      <c r="J8" s="25" t="s">
        <v>35</v>
      </c>
      <c r="K8" s="106">
        <v>40</v>
      </c>
      <c r="L8" s="27">
        <v>10</v>
      </c>
      <c r="M8" s="13">
        <f t="shared" si="1"/>
        <v>30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22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19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20" t="s">
        <v>13</v>
      </c>
      <c r="C10" s="80" t="s">
        <v>14</v>
      </c>
      <c r="D10" s="60">
        <v>35</v>
      </c>
      <c r="E10" s="54">
        <v>15</v>
      </c>
      <c r="F10" s="19">
        <f>D10-E10</f>
        <v>20</v>
      </c>
      <c r="G10" s="18"/>
      <c r="I10" s="117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23"/>
      <c r="C11" s="21" t="s">
        <v>15</v>
      </c>
      <c r="D11" s="28">
        <v>35</v>
      </c>
      <c r="E11" s="27">
        <v>14</v>
      </c>
      <c r="F11" s="15">
        <f t="shared" ref="F11:F12" si="2">D11-E11</f>
        <v>21</v>
      </c>
      <c r="G11" s="29"/>
      <c r="I11" s="118"/>
      <c r="J11" s="25" t="s">
        <v>38</v>
      </c>
      <c r="K11" s="28">
        <v>40</v>
      </c>
      <c r="L11" s="27">
        <v>18</v>
      </c>
      <c r="M11" s="13">
        <f t="shared" si="1"/>
        <v>22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24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18"/>
      <c r="J12" s="75" t="s">
        <v>39</v>
      </c>
      <c r="K12" s="31">
        <v>40</v>
      </c>
      <c r="L12" s="30">
        <v>17</v>
      </c>
      <c r="M12" s="68">
        <f t="shared" si="1"/>
        <v>23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25" t="s">
        <v>17</v>
      </c>
      <c r="C13" s="59" t="s">
        <v>18</v>
      </c>
      <c r="D13" s="20">
        <v>40</v>
      </c>
      <c r="E13" s="24">
        <v>19</v>
      </c>
      <c r="F13" s="19">
        <f t="shared" si="0"/>
        <v>21</v>
      </c>
      <c r="G13" s="47"/>
      <c r="I13" s="118"/>
      <c r="J13" s="66" t="s">
        <v>28</v>
      </c>
      <c r="K13" s="28">
        <v>40</v>
      </c>
      <c r="L13" s="77">
        <v>20</v>
      </c>
      <c r="M13" s="13">
        <f t="shared" si="1"/>
        <v>20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26"/>
      <c r="C14" s="66" t="s">
        <v>19</v>
      </c>
      <c r="D14" s="28">
        <v>40</v>
      </c>
      <c r="E14" s="27">
        <v>13</v>
      </c>
      <c r="F14" s="13">
        <f t="shared" si="0"/>
        <v>27</v>
      </c>
      <c r="G14" s="45"/>
      <c r="I14" s="118"/>
      <c r="J14" s="66" t="s">
        <v>40</v>
      </c>
      <c r="K14" s="31">
        <v>40</v>
      </c>
      <c r="L14" s="77">
        <v>9</v>
      </c>
      <c r="M14" s="68">
        <f t="shared" si="1"/>
        <v>31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25" t="s">
        <v>20</v>
      </c>
      <c r="C15" s="52" t="s">
        <v>21</v>
      </c>
      <c r="D15" s="53">
        <v>40</v>
      </c>
      <c r="E15" s="54">
        <v>27</v>
      </c>
      <c r="F15" s="55">
        <f>D15-E15</f>
        <v>13</v>
      </c>
      <c r="G15" s="56"/>
      <c r="I15" s="128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27"/>
      <c r="C16" s="44" t="s">
        <v>22</v>
      </c>
      <c r="D16" s="17">
        <v>40</v>
      </c>
      <c r="E16" s="67">
        <v>15</v>
      </c>
      <c r="F16" s="22">
        <f>D16-E16</f>
        <v>25</v>
      </c>
      <c r="G16" s="49"/>
      <c r="I16" s="121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17" t="s">
        <v>62</v>
      </c>
      <c r="C17" s="70" t="s">
        <v>23</v>
      </c>
      <c r="D17" s="31">
        <v>40</v>
      </c>
      <c r="E17" s="30">
        <v>5</v>
      </c>
      <c r="F17" s="68">
        <f t="shared" ref="F17" si="3">D17-E17</f>
        <v>35</v>
      </c>
      <c r="G17" s="71"/>
      <c r="I17" s="122"/>
      <c r="J17" s="11" t="s">
        <v>44</v>
      </c>
      <c r="K17" s="17">
        <v>40</v>
      </c>
      <c r="L17" s="67">
        <v>1</v>
      </c>
      <c r="M17" s="16">
        <f t="shared" si="1"/>
        <v>39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18"/>
      <c r="C18" s="66" t="s">
        <v>24</v>
      </c>
      <c r="D18" s="87">
        <v>40</v>
      </c>
      <c r="E18" s="88">
        <v>11</v>
      </c>
      <c r="F18" s="46">
        <f>D18-E18</f>
        <v>29</v>
      </c>
      <c r="G18" s="79"/>
      <c r="I18" s="129" t="s">
        <v>45</v>
      </c>
      <c r="J18" s="75" t="s">
        <v>46</v>
      </c>
      <c r="K18" s="20">
        <v>40</v>
      </c>
      <c r="L18" s="24">
        <v>15</v>
      </c>
      <c r="M18" s="68">
        <f t="shared" si="1"/>
        <v>25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18"/>
      <c r="C19" s="75" t="s">
        <v>25</v>
      </c>
      <c r="D19" s="12">
        <v>40</v>
      </c>
      <c r="E19" s="77">
        <v>8</v>
      </c>
      <c r="F19" s="46">
        <f>D19-E19</f>
        <v>32</v>
      </c>
      <c r="G19" s="91"/>
      <c r="I19" s="130"/>
      <c r="J19" s="25" t="s">
        <v>47</v>
      </c>
      <c r="K19" s="109">
        <v>40</v>
      </c>
      <c r="L19" s="110">
        <v>5</v>
      </c>
      <c r="M19" s="13">
        <f t="shared" si="1"/>
        <v>35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17" t="s">
        <v>26</v>
      </c>
      <c r="C20" s="102" t="s">
        <v>19</v>
      </c>
      <c r="D20" s="20">
        <v>25</v>
      </c>
      <c r="E20" s="24">
        <v>19</v>
      </c>
      <c r="F20" s="55">
        <f>D20-E20</f>
        <v>6</v>
      </c>
      <c r="G20" s="90"/>
      <c r="I20" s="131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18"/>
      <c r="C21" s="104" t="s">
        <v>24</v>
      </c>
      <c r="D21" s="31">
        <v>25</v>
      </c>
      <c r="E21" s="27">
        <v>3</v>
      </c>
      <c r="F21" s="13">
        <f>D21-E21</f>
        <v>22</v>
      </c>
      <c r="G21" s="71"/>
      <c r="I21" s="128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18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21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19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11</v>
      </c>
      <c r="M23" s="32">
        <f t="shared" si="1"/>
        <v>19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14</v>
      </c>
      <c r="M24" s="32">
        <f t="shared" si="1"/>
        <v>16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2">
        <f>SUM(E6:E9,E13,)</f>
        <v>33</v>
      </c>
      <c r="L25" s="133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4">
        <f>SUM(E5,E10:E12,E14:E21,L5,L7:L9)</f>
        <v>184</v>
      </c>
      <c r="L26" s="135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6">
        <f>SUM(E22:E23,L6,L10:L14,L21,L23)</f>
        <v>159</v>
      </c>
      <c r="L27" s="135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39">
        <f>SUM(L15:L20,L22,L24)</f>
        <v>62</v>
      </c>
      <c r="L28" s="140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37">
        <f>SUM(K25:L28)</f>
        <v>438</v>
      </c>
      <c r="L29" s="138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K25:L25"/>
    <mergeCell ref="K26:L26"/>
    <mergeCell ref="K27:L27"/>
    <mergeCell ref="K28:L28"/>
    <mergeCell ref="K29:L2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B2:L2"/>
    <mergeCell ref="M2:N2"/>
    <mergeCell ref="U2:V2"/>
    <mergeCell ref="M3:N3"/>
    <mergeCell ref="B6:B9"/>
    <mergeCell ref="I7:I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D4A5-5893-4FA5-9CA9-394A6C654930}">
  <dimension ref="B1:AA71"/>
  <sheetViews>
    <sheetView topLeftCell="A2" zoomScaleNormal="100" workbookViewId="0">
      <selection activeCell="B2" sqref="B2:L2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16" t="s">
        <v>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3">
        <f ca="1">TODAY()</f>
        <v>45937</v>
      </c>
      <c r="N2" s="113"/>
      <c r="O2" s="41"/>
      <c r="P2" s="41"/>
      <c r="S2" s="41"/>
      <c r="T2" s="41"/>
      <c r="U2" s="113"/>
      <c r="V2" s="113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14"/>
      <c r="N3" s="115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20</v>
      </c>
      <c r="F5" s="55">
        <f t="shared" ref="F5:F14" si="0">D5-E5</f>
        <v>20</v>
      </c>
      <c r="G5" s="63"/>
      <c r="I5" s="82" t="s">
        <v>29</v>
      </c>
      <c r="J5" s="81" t="s">
        <v>30</v>
      </c>
      <c r="K5" s="57">
        <v>25</v>
      </c>
      <c r="L5" s="51">
        <v>6</v>
      </c>
      <c r="M5" s="32">
        <f t="shared" ref="M5:M24" si="1">K5-L5</f>
        <v>19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20" t="s">
        <v>63</v>
      </c>
      <c r="C6" s="64" t="s">
        <v>11</v>
      </c>
      <c r="D6" s="65">
        <v>25</v>
      </c>
      <c r="E6" s="61">
        <v>8</v>
      </c>
      <c r="F6" s="19">
        <f t="shared" si="0"/>
        <v>17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21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17" t="s">
        <v>33</v>
      </c>
      <c r="J7" s="59" t="s">
        <v>34</v>
      </c>
      <c r="K7" s="20">
        <v>40</v>
      </c>
      <c r="L7" s="24">
        <v>13</v>
      </c>
      <c r="M7" s="73">
        <f t="shared" si="1"/>
        <v>27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21"/>
      <c r="C8" s="99" t="s">
        <v>60</v>
      </c>
      <c r="D8" s="101">
        <v>25</v>
      </c>
      <c r="E8" s="100">
        <v>6</v>
      </c>
      <c r="F8" s="13">
        <f>D8-E8</f>
        <v>19</v>
      </c>
      <c r="G8" s="98"/>
      <c r="I8" s="118"/>
      <c r="J8" s="25" t="s">
        <v>35</v>
      </c>
      <c r="K8" s="106">
        <v>40</v>
      </c>
      <c r="L8" s="27">
        <v>10</v>
      </c>
      <c r="M8" s="13">
        <f t="shared" si="1"/>
        <v>30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22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19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20" t="s">
        <v>13</v>
      </c>
      <c r="C10" s="80" t="s">
        <v>14</v>
      </c>
      <c r="D10" s="60">
        <v>35</v>
      </c>
      <c r="E10" s="54">
        <v>18</v>
      </c>
      <c r="F10" s="19">
        <f>D10-E10</f>
        <v>17</v>
      </c>
      <c r="G10" s="18"/>
      <c r="I10" s="117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23"/>
      <c r="C11" s="21" t="s">
        <v>15</v>
      </c>
      <c r="D11" s="28">
        <v>35</v>
      </c>
      <c r="E11" s="27">
        <v>17</v>
      </c>
      <c r="F11" s="15">
        <f t="shared" ref="F11:F12" si="2">D11-E11</f>
        <v>18</v>
      </c>
      <c r="G11" s="29"/>
      <c r="I11" s="118"/>
      <c r="J11" s="25" t="s">
        <v>38</v>
      </c>
      <c r="K11" s="28">
        <v>40</v>
      </c>
      <c r="L11" s="27">
        <v>21</v>
      </c>
      <c r="M11" s="13">
        <f t="shared" si="1"/>
        <v>19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24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18"/>
      <c r="J12" s="75" t="s">
        <v>39</v>
      </c>
      <c r="K12" s="31">
        <v>40</v>
      </c>
      <c r="L12" s="30">
        <v>25</v>
      </c>
      <c r="M12" s="68">
        <f t="shared" si="1"/>
        <v>15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25" t="s">
        <v>17</v>
      </c>
      <c r="C13" s="59" t="s">
        <v>18</v>
      </c>
      <c r="D13" s="20">
        <v>40</v>
      </c>
      <c r="E13" s="24">
        <v>24</v>
      </c>
      <c r="F13" s="19">
        <f t="shared" si="0"/>
        <v>16</v>
      </c>
      <c r="G13" s="47"/>
      <c r="I13" s="118"/>
      <c r="J13" s="66" t="s">
        <v>28</v>
      </c>
      <c r="K13" s="28">
        <v>40</v>
      </c>
      <c r="L13" s="77">
        <v>21</v>
      </c>
      <c r="M13" s="13">
        <f t="shared" si="1"/>
        <v>19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26"/>
      <c r="C14" s="66" t="s">
        <v>19</v>
      </c>
      <c r="D14" s="28">
        <v>40</v>
      </c>
      <c r="E14" s="27">
        <v>15</v>
      </c>
      <c r="F14" s="13">
        <f t="shared" si="0"/>
        <v>25</v>
      </c>
      <c r="G14" s="45"/>
      <c r="I14" s="118"/>
      <c r="J14" s="66" t="s">
        <v>40</v>
      </c>
      <c r="K14" s="31">
        <v>40</v>
      </c>
      <c r="L14" s="77">
        <v>9</v>
      </c>
      <c r="M14" s="68">
        <f t="shared" si="1"/>
        <v>31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25" t="s">
        <v>20</v>
      </c>
      <c r="C15" s="52" t="s">
        <v>21</v>
      </c>
      <c r="D15" s="53">
        <v>40</v>
      </c>
      <c r="E15" s="54">
        <v>30</v>
      </c>
      <c r="F15" s="55">
        <f>D15-E15</f>
        <v>10</v>
      </c>
      <c r="G15" s="56"/>
      <c r="I15" s="128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27"/>
      <c r="C16" s="44" t="s">
        <v>22</v>
      </c>
      <c r="D16" s="17">
        <v>40</v>
      </c>
      <c r="E16" s="67">
        <v>30</v>
      </c>
      <c r="F16" s="22">
        <f>D16-E16</f>
        <v>10</v>
      </c>
      <c r="G16" s="49"/>
      <c r="I16" s="121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17" t="s">
        <v>62</v>
      </c>
      <c r="C17" s="70" t="s">
        <v>23</v>
      </c>
      <c r="D17" s="31">
        <v>40</v>
      </c>
      <c r="E17" s="30">
        <v>8</v>
      </c>
      <c r="F17" s="68">
        <f t="shared" ref="F17" si="3">D17-E17</f>
        <v>32</v>
      </c>
      <c r="G17" s="71"/>
      <c r="I17" s="122"/>
      <c r="J17" s="11" t="s">
        <v>44</v>
      </c>
      <c r="K17" s="17">
        <v>40</v>
      </c>
      <c r="L17" s="67">
        <v>3</v>
      </c>
      <c r="M17" s="16">
        <f t="shared" si="1"/>
        <v>37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18"/>
      <c r="C18" s="66" t="s">
        <v>24</v>
      </c>
      <c r="D18" s="87">
        <v>40</v>
      </c>
      <c r="E18" s="88">
        <v>13</v>
      </c>
      <c r="F18" s="46">
        <f>D18-E18</f>
        <v>27</v>
      </c>
      <c r="G18" s="79"/>
      <c r="I18" s="129" t="s">
        <v>45</v>
      </c>
      <c r="J18" s="75" t="s">
        <v>46</v>
      </c>
      <c r="K18" s="20">
        <v>40</v>
      </c>
      <c r="L18" s="24">
        <v>17</v>
      </c>
      <c r="M18" s="68">
        <f t="shared" si="1"/>
        <v>23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18"/>
      <c r="C19" s="75" t="s">
        <v>25</v>
      </c>
      <c r="D19" s="12">
        <v>40</v>
      </c>
      <c r="E19" s="77">
        <v>8</v>
      </c>
      <c r="F19" s="46">
        <f>D19-E19</f>
        <v>32</v>
      </c>
      <c r="G19" s="91"/>
      <c r="I19" s="130"/>
      <c r="J19" s="25" t="s">
        <v>47</v>
      </c>
      <c r="K19" s="109">
        <v>40</v>
      </c>
      <c r="L19" s="110">
        <v>7</v>
      </c>
      <c r="M19" s="13">
        <f t="shared" si="1"/>
        <v>33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17" t="s">
        <v>26</v>
      </c>
      <c r="C20" s="102" t="s">
        <v>19</v>
      </c>
      <c r="D20" s="20">
        <v>25</v>
      </c>
      <c r="E20" s="24">
        <v>19</v>
      </c>
      <c r="F20" s="55">
        <f>D20-E20</f>
        <v>6</v>
      </c>
      <c r="G20" s="90"/>
      <c r="I20" s="131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18"/>
      <c r="C21" s="104" t="s">
        <v>24</v>
      </c>
      <c r="D21" s="31">
        <v>25</v>
      </c>
      <c r="E21" s="27">
        <v>3</v>
      </c>
      <c r="F21" s="13">
        <f>D21-E21</f>
        <v>22</v>
      </c>
      <c r="G21" s="71"/>
      <c r="I21" s="128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18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21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19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16</v>
      </c>
      <c r="M23" s="32">
        <f t="shared" si="1"/>
        <v>14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14</v>
      </c>
      <c r="M24" s="32">
        <f t="shared" si="1"/>
        <v>16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2">
        <f>SUM(E6:E9,E13,)</f>
        <v>42</v>
      </c>
      <c r="L25" s="133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4">
        <f>SUM(E5,E10:E12,E14:E21,L5,L7:L9)</f>
        <v>222</v>
      </c>
      <c r="L26" s="135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6">
        <f>SUM(E22:E23,L6,L10:L14,L21,L23)</f>
        <v>176</v>
      </c>
      <c r="L27" s="135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39">
        <f>SUM(L15:L20,L22,L24)</f>
        <v>68</v>
      </c>
      <c r="L28" s="140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37">
        <f>SUM(K25:L28)</f>
        <v>508</v>
      </c>
      <c r="L29" s="138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B2:L2"/>
    <mergeCell ref="M2:N2"/>
    <mergeCell ref="U2:V2"/>
    <mergeCell ref="M3:N3"/>
    <mergeCell ref="B6:B9"/>
    <mergeCell ref="I7:I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K25:L25"/>
    <mergeCell ref="K26:L26"/>
    <mergeCell ref="K27:L27"/>
    <mergeCell ref="K28:L28"/>
    <mergeCell ref="K29:L2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A1DB-F127-497F-83C7-F6E91B382981}">
  <dimension ref="B1:AA71"/>
  <sheetViews>
    <sheetView topLeftCell="A8" zoomScaleNormal="100" workbookViewId="0">
      <selection activeCell="B2" sqref="B2:L2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16" t="s">
        <v>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3">
        <f ca="1">TODAY()</f>
        <v>45937</v>
      </c>
      <c r="N2" s="113"/>
      <c r="O2" s="41"/>
      <c r="P2" s="41"/>
      <c r="S2" s="41"/>
      <c r="T2" s="41"/>
      <c r="U2" s="113"/>
      <c r="V2" s="113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14"/>
      <c r="N3" s="115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19</v>
      </c>
      <c r="F5" s="55">
        <f t="shared" ref="F5:F14" si="0">D5-E5</f>
        <v>21</v>
      </c>
      <c r="G5" s="63"/>
      <c r="I5" s="82" t="s">
        <v>29</v>
      </c>
      <c r="J5" s="81" t="s">
        <v>30</v>
      </c>
      <c r="K5" s="57">
        <v>25</v>
      </c>
      <c r="L5" s="51">
        <v>7</v>
      </c>
      <c r="M5" s="32">
        <f t="shared" ref="M5:M24" si="1">K5-L5</f>
        <v>18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20" t="s">
        <v>63</v>
      </c>
      <c r="C6" s="64" t="s">
        <v>11</v>
      </c>
      <c r="D6" s="65">
        <v>25</v>
      </c>
      <c r="E6" s="61">
        <v>8</v>
      </c>
      <c r="F6" s="19">
        <f t="shared" si="0"/>
        <v>17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21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17" t="s">
        <v>33</v>
      </c>
      <c r="J7" s="59" t="s">
        <v>34</v>
      </c>
      <c r="K7" s="20">
        <v>40</v>
      </c>
      <c r="L7" s="24">
        <v>13</v>
      </c>
      <c r="M7" s="73">
        <f t="shared" si="1"/>
        <v>27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21"/>
      <c r="C8" s="99" t="s">
        <v>60</v>
      </c>
      <c r="D8" s="101">
        <v>25</v>
      </c>
      <c r="E8" s="100">
        <v>6</v>
      </c>
      <c r="F8" s="13">
        <f>D8-E8</f>
        <v>19</v>
      </c>
      <c r="G8" s="98"/>
      <c r="I8" s="118"/>
      <c r="J8" s="25" t="s">
        <v>35</v>
      </c>
      <c r="K8" s="106">
        <v>40</v>
      </c>
      <c r="L8" s="27">
        <v>11</v>
      </c>
      <c r="M8" s="13">
        <f t="shared" si="1"/>
        <v>29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22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19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20" t="s">
        <v>13</v>
      </c>
      <c r="C10" s="80" t="s">
        <v>14</v>
      </c>
      <c r="D10" s="60">
        <v>35</v>
      </c>
      <c r="E10" s="54">
        <v>18</v>
      </c>
      <c r="F10" s="19">
        <f>D10-E10</f>
        <v>17</v>
      </c>
      <c r="G10" s="18"/>
      <c r="I10" s="117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23"/>
      <c r="C11" s="21" t="s">
        <v>15</v>
      </c>
      <c r="D11" s="28">
        <v>35</v>
      </c>
      <c r="E11" s="27">
        <v>17</v>
      </c>
      <c r="F11" s="15">
        <f t="shared" ref="F11:F12" si="2">D11-E11</f>
        <v>18</v>
      </c>
      <c r="G11" s="29"/>
      <c r="I11" s="118"/>
      <c r="J11" s="25" t="s">
        <v>38</v>
      </c>
      <c r="K11" s="28">
        <v>40</v>
      </c>
      <c r="L11" s="27">
        <v>21</v>
      </c>
      <c r="M11" s="13">
        <f t="shared" si="1"/>
        <v>19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24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18"/>
      <c r="J12" s="75" t="s">
        <v>39</v>
      </c>
      <c r="K12" s="31">
        <v>40</v>
      </c>
      <c r="L12" s="30">
        <v>34</v>
      </c>
      <c r="M12" s="68">
        <f t="shared" si="1"/>
        <v>6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25" t="s">
        <v>17</v>
      </c>
      <c r="C13" s="59" t="s">
        <v>18</v>
      </c>
      <c r="D13" s="20">
        <v>40</v>
      </c>
      <c r="E13" s="24">
        <v>31</v>
      </c>
      <c r="F13" s="19">
        <f t="shared" si="0"/>
        <v>9</v>
      </c>
      <c r="G13" s="47"/>
      <c r="I13" s="118"/>
      <c r="J13" s="66" t="s">
        <v>28</v>
      </c>
      <c r="K13" s="28">
        <v>40</v>
      </c>
      <c r="L13" s="77">
        <v>23</v>
      </c>
      <c r="M13" s="13">
        <f t="shared" si="1"/>
        <v>17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26"/>
      <c r="C14" s="66" t="s">
        <v>19</v>
      </c>
      <c r="D14" s="28">
        <v>40</v>
      </c>
      <c r="E14" s="27">
        <v>15</v>
      </c>
      <c r="F14" s="13">
        <f t="shared" si="0"/>
        <v>25</v>
      </c>
      <c r="G14" s="45"/>
      <c r="I14" s="118"/>
      <c r="J14" s="66" t="s">
        <v>40</v>
      </c>
      <c r="K14" s="31">
        <v>40</v>
      </c>
      <c r="L14" s="77">
        <v>12</v>
      </c>
      <c r="M14" s="68">
        <f t="shared" si="1"/>
        <v>28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25" t="s">
        <v>20</v>
      </c>
      <c r="C15" s="52" t="s">
        <v>21</v>
      </c>
      <c r="D15" s="53">
        <v>40</v>
      </c>
      <c r="E15" s="54">
        <v>30</v>
      </c>
      <c r="F15" s="55">
        <f>D15-E15</f>
        <v>10</v>
      </c>
      <c r="G15" s="56"/>
      <c r="I15" s="128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27"/>
      <c r="C16" s="44" t="s">
        <v>22</v>
      </c>
      <c r="D16" s="17">
        <v>40</v>
      </c>
      <c r="E16" s="67">
        <v>29</v>
      </c>
      <c r="F16" s="22">
        <f>D16-E16</f>
        <v>11</v>
      </c>
      <c r="G16" s="49"/>
      <c r="I16" s="121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17" t="s">
        <v>62</v>
      </c>
      <c r="C17" s="70" t="s">
        <v>23</v>
      </c>
      <c r="D17" s="31">
        <v>40</v>
      </c>
      <c r="E17" s="30">
        <v>9</v>
      </c>
      <c r="F17" s="68">
        <f t="shared" ref="F17" si="3">D17-E17</f>
        <v>31</v>
      </c>
      <c r="G17" s="71"/>
      <c r="I17" s="122"/>
      <c r="J17" s="11" t="s">
        <v>44</v>
      </c>
      <c r="K17" s="17">
        <v>40</v>
      </c>
      <c r="L17" s="67">
        <v>3</v>
      </c>
      <c r="M17" s="16">
        <f t="shared" si="1"/>
        <v>37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18"/>
      <c r="C18" s="66" t="s">
        <v>24</v>
      </c>
      <c r="D18" s="87">
        <v>40</v>
      </c>
      <c r="E18" s="88">
        <v>13</v>
      </c>
      <c r="F18" s="46">
        <f>D18-E18</f>
        <v>27</v>
      </c>
      <c r="G18" s="79"/>
      <c r="I18" s="129" t="s">
        <v>45</v>
      </c>
      <c r="J18" s="75" t="s">
        <v>46</v>
      </c>
      <c r="K18" s="20">
        <v>40</v>
      </c>
      <c r="L18" s="24">
        <v>17</v>
      </c>
      <c r="M18" s="68">
        <f t="shared" si="1"/>
        <v>23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18"/>
      <c r="C19" s="75" t="s">
        <v>25</v>
      </c>
      <c r="D19" s="12">
        <v>40</v>
      </c>
      <c r="E19" s="77">
        <v>9</v>
      </c>
      <c r="F19" s="46">
        <f>D19-E19</f>
        <v>31</v>
      </c>
      <c r="G19" s="91"/>
      <c r="I19" s="130"/>
      <c r="J19" s="25" t="s">
        <v>47</v>
      </c>
      <c r="K19" s="109">
        <v>40</v>
      </c>
      <c r="L19" s="110">
        <v>9</v>
      </c>
      <c r="M19" s="13">
        <f t="shared" si="1"/>
        <v>31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17" t="s">
        <v>26</v>
      </c>
      <c r="C20" s="102" t="s">
        <v>19</v>
      </c>
      <c r="D20" s="20">
        <v>25</v>
      </c>
      <c r="E20" s="24">
        <v>19</v>
      </c>
      <c r="F20" s="55">
        <f>D20-E20</f>
        <v>6</v>
      </c>
      <c r="G20" s="90"/>
      <c r="I20" s="131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18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28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18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21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19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16</v>
      </c>
      <c r="M23" s="32">
        <f t="shared" si="1"/>
        <v>14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14</v>
      </c>
      <c r="M24" s="32">
        <f t="shared" si="1"/>
        <v>16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2">
        <f>SUM(E6:E9,E13,)</f>
        <v>49</v>
      </c>
      <c r="L25" s="133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4">
        <f>SUM(E5,E10:E12,E14:E21,L5,L7:L9)</f>
        <v>221</v>
      </c>
      <c r="L26" s="135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6">
        <f>SUM(E22:E23,L6,L10:L14,L21,L23)</f>
        <v>190</v>
      </c>
      <c r="L27" s="135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39">
        <f>SUM(L15:L20,L22,L24)</f>
        <v>70</v>
      </c>
      <c r="L28" s="140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37">
        <f>SUM(K25:L28)</f>
        <v>530</v>
      </c>
      <c r="L29" s="138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B2:L2"/>
    <mergeCell ref="M2:N2"/>
    <mergeCell ref="U2:V2"/>
    <mergeCell ref="M3:N3"/>
    <mergeCell ref="B6:B9"/>
    <mergeCell ref="I7:I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K25:L25"/>
    <mergeCell ref="K26:L26"/>
    <mergeCell ref="K27:L27"/>
    <mergeCell ref="K28:L28"/>
    <mergeCell ref="K29:L2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F7D6-F7B2-4E75-B1DE-571225E71CBF}">
  <dimension ref="B1:AA71"/>
  <sheetViews>
    <sheetView topLeftCell="A2" zoomScaleNormal="100" workbookViewId="0">
      <selection activeCell="N25" sqref="N25"/>
    </sheetView>
  </sheetViews>
  <sheetFormatPr defaultColWidth="9" defaultRowHeight="14.4" x14ac:dyDescent="0.2"/>
  <cols>
    <col min="1" max="1" width="1.77734375" style="1" customWidth="1"/>
    <col min="2" max="2" width="19.6640625" style="1" customWidth="1"/>
    <col min="3" max="3" width="14.6640625" style="2" customWidth="1"/>
    <col min="4" max="5" width="7.6640625" style="2" customWidth="1"/>
    <col min="6" max="6" width="7.6640625" style="1" customWidth="1"/>
    <col min="7" max="7" width="14.6640625" style="1" customWidth="1"/>
    <col min="8" max="8" width="2.77734375" style="1" customWidth="1"/>
    <col min="9" max="9" width="19.6640625" style="1" customWidth="1"/>
    <col min="10" max="10" width="14.6640625" style="2" customWidth="1"/>
    <col min="11" max="13" width="7.6640625" style="1" customWidth="1"/>
    <col min="14" max="14" width="14.6640625" style="1" customWidth="1"/>
    <col min="15" max="15" width="20.21875" style="2" customWidth="1"/>
    <col min="16" max="17" width="6.21875" style="1" customWidth="1"/>
    <col min="18" max="18" width="12" style="1" customWidth="1"/>
    <col min="19" max="19" width="1.77734375" style="1" customWidth="1"/>
    <col min="20" max="20" width="23" style="2" customWidth="1"/>
    <col min="21" max="21" width="6.21875" style="1" customWidth="1"/>
    <col min="22" max="22" width="11.88671875" style="1" customWidth="1"/>
    <col min="23" max="23" width="4.33203125" style="1" customWidth="1"/>
    <col min="24" max="24" width="7.109375" style="1" bestFit="1" customWidth="1"/>
    <col min="25" max="16384" width="9" style="1"/>
  </cols>
  <sheetData>
    <row r="1" spans="2:22" hidden="1" x14ac:dyDescent="0.2"/>
    <row r="2" spans="2:22" ht="28.5" customHeight="1" x14ac:dyDescent="0.2">
      <c r="B2" s="116" t="s">
        <v>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3">
        <f ca="1">TODAY()</f>
        <v>45937</v>
      </c>
      <c r="N2" s="113"/>
      <c r="O2" s="41"/>
      <c r="P2" s="41"/>
      <c r="S2" s="41"/>
      <c r="T2" s="41"/>
      <c r="U2" s="113"/>
      <c r="V2" s="113"/>
    </row>
    <row r="3" spans="2:22" ht="13.5" customHeight="1" x14ac:dyDescent="0.2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114"/>
      <c r="N3" s="115"/>
      <c r="O3" s="41"/>
      <c r="P3" s="41"/>
      <c r="S3" s="41"/>
      <c r="T3" s="41"/>
      <c r="U3" s="40"/>
      <c r="V3" s="40"/>
    </row>
    <row r="4" spans="2:22" ht="17.25" customHeight="1" x14ac:dyDescent="0.3">
      <c r="B4" s="34" t="s">
        <v>6</v>
      </c>
      <c r="C4" s="34" t="s">
        <v>5</v>
      </c>
      <c r="D4" s="39" t="s">
        <v>4</v>
      </c>
      <c r="E4" s="36" t="s">
        <v>3</v>
      </c>
      <c r="F4" s="35" t="s">
        <v>2</v>
      </c>
      <c r="G4" s="34" t="s">
        <v>1</v>
      </c>
      <c r="H4" s="38"/>
      <c r="I4" s="34" t="s">
        <v>6</v>
      </c>
      <c r="J4" s="34" t="s">
        <v>5</v>
      </c>
      <c r="K4" s="37" t="s">
        <v>4</v>
      </c>
      <c r="L4" s="36" t="s">
        <v>3</v>
      </c>
      <c r="M4" s="35" t="s">
        <v>2</v>
      </c>
      <c r="N4" s="34" t="s">
        <v>1</v>
      </c>
      <c r="O4" s="10"/>
      <c r="P4" s="10"/>
      <c r="Q4" s="10"/>
      <c r="R4" s="10"/>
      <c r="S4" s="10"/>
      <c r="T4" s="10"/>
      <c r="U4" s="10"/>
      <c r="V4" s="10"/>
    </row>
    <row r="5" spans="2:22" ht="21.9" customHeight="1" x14ac:dyDescent="0.3">
      <c r="B5" s="94" t="s">
        <v>9</v>
      </c>
      <c r="C5" s="52" t="s">
        <v>10</v>
      </c>
      <c r="D5" s="62">
        <v>40</v>
      </c>
      <c r="E5" s="61">
        <v>13</v>
      </c>
      <c r="F5" s="55">
        <f t="shared" ref="F5:F14" si="0">D5-E5</f>
        <v>27</v>
      </c>
      <c r="G5" s="63"/>
      <c r="I5" s="82" t="s">
        <v>29</v>
      </c>
      <c r="J5" s="81" t="s">
        <v>30</v>
      </c>
      <c r="K5" s="57">
        <v>25</v>
      </c>
      <c r="L5" s="51">
        <v>9</v>
      </c>
      <c r="M5" s="32">
        <f t="shared" ref="M5:M24" si="1">K5-L5</f>
        <v>16</v>
      </c>
      <c r="N5" s="58"/>
      <c r="O5" s="10"/>
      <c r="P5" s="10"/>
      <c r="Q5" s="10"/>
      <c r="R5" s="10"/>
      <c r="S5" s="10"/>
      <c r="T5" s="10"/>
      <c r="U5" s="10"/>
      <c r="V5" s="10"/>
    </row>
    <row r="6" spans="2:22" ht="21.9" customHeight="1" x14ac:dyDescent="0.3">
      <c r="B6" s="120" t="s">
        <v>63</v>
      </c>
      <c r="C6" s="64" t="s">
        <v>11</v>
      </c>
      <c r="D6" s="65">
        <v>25</v>
      </c>
      <c r="E6" s="61">
        <v>8</v>
      </c>
      <c r="F6" s="19">
        <f t="shared" si="0"/>
        <v>17</v>
      </c>
      <c r="G6" s="56"/>
      <c r="I6" s="82" t="s">
        <v>31</v>
      </c>
      <c r="J6" s="43" t="s">
        <v>32</v>
      </c>
      <c r="K6" s="57">
        <v>30</v>
      </c>
      <c r="L6" s="51">
        <v>30</v>
      </c>
      <c r="M6" s="32">
        <f t="shared" si="1"/>
        <v>0</v>
      </c>
      <c r="N6" s="58" t="s">
        <v>64</v>
      </c>
      <c r="O6" s="10"/>
      <c r="P6" s="10"/>
      <c r="Q6" s="10"/>
      <c r="R6" s="10"/>
      <c r="S6" s="10"/>
      <c r="T6" s="10"/>
      <c r="U6" s="10"/>
      <c r="V6" s="10"/>
    </row>
    <row r="7" spans="2:22" ht="21.9" customHeight="1" x14ac:dyDescent="0.3">
      <c r="B7" s="121"/>
      <c r="C7" s="86" t="s">
        <v>12</v>
      </c>
      <c r="D7" s="87">
        <v>25</v>
      </c>
      <c r="E7" s="88">
        <v>2</v>
      </c>
      <c r="F7" s="13">
        <f>D7-E7</f>
        <v>23</v>
      </c>
      <c r="G7" s="26"/>
      <c r="I7" s="117" t="s">
        <v>33</v>
      </c>
      <c r="J7" s="59" t="s">
        <v>34</v>
      </c>
      <c r="K7" s="20">
        <v>40</v>
      </c>
      <c r="L7" s="24">
        <v>15</v>
      </c>
      <c r="M7" s="73">
        <f t="shared" si="1"/>
        <v>25</v>
      </c>
      <c r="N7" s="90"/>
      <c r="O7" s="10"/>
      <c r="P7" s="10"/>
      <c r="Q7" s="10"/>
      <c r="R7" s="10"/>
      <c r="S7" s="10"/>
      <c r="T7" s="10"/>
      <c r="U7" s="10"/>
      <c r="V7" s="10"/>
    </row>
    <row r="8" spans="2:22" ht="21.9" customHeight="1" x14ac:dyDescent="0.3">
      <c r="B8" s="121"/>
      <c r="C8" s="99" t="s">
        <v>60</v>
      </c>
      <c r="D8" s="101">
        <v>25</v>
      </c>
      <c r="E8" s="100">
        <v>7</v>
      </c>
      <c r="F8" s="13">
        <f>D8-E8</f>
        <v>18</v>
      </c>
      <c r="G8" s="98"/>
      <c r="I8" s="118"/>
      <c r="J8" s="25" t="s">
        <v>35</v>
      </c>
      <c r="K8" s="106">
        <v>40</v>
      </c>
      <c r="L8" s="27">
        <v>8</v>
      </c>
      <c r="M8" s="13">
        <f t="shared" si="1"/>
        <v>32</v>
      </c>
      <c r="N8" s="107"/>
      <c r="O8" s="10"/>
      <c r="P8" s="10"/>
      <c r="Q8" s="10"/>
      <c r="R8" s="10"/>
      <c r="S8" s="10"/>
      <c r="T8" s="10"/>
      <c r="U8" s="10"/>
      <c r="V8" s="10"/>
    </row>
    <row r="9" spans="2:22" ht="21.9" customHeight="1" x14ac:dyDescent="0.3">
      <c r="B9" s="122"/>
      <c r="C9" s="95" t="s">
        <v>61</v>
      </c>
      <c r="D9" s="96">
        <v>25</v>
      </c>
      <c r="E9" s="97">
        <v>2</v>
      </c>
      <c r="F9" s="68">
        <f>D9-E9</f>
        <v>23</v>
      </c>
      <c r="G9" s="49"/>
      <c r="I9" s="119"/>
      <c r="J9" s="11" t="s">
        <v>36</v>
      </c>
      <c r="K9" s="23">
        <v>40</v>
      </c>
      <c r="L9" s="67">
        <v>6</v>
      </c>
      <c r="M9" s="16">
        <f t="shared" si="1"/>
        <v>34</v>
      </c>
      <c r="N9" s="89"/>
      <c r="O9" s="10"/>
      <c r="P9" s="10"/>
      <c r="Q9" s="10"/>
      <c r="R9" s="10"/>
      <c r="S9" s="10"/>
      <c r="T9" s="10"/>
      <c r="U9" s="10"/>
      <c r="V9" s="10"/>
    </row>
    <row r="10" spans="2:22" ht="21.9" customHeight="1" x14ac:dyDescent="0.3">
      <c r="B10" s="120" t="s">
        <v>13</v>
      </c>
      <c r="C10" s="80" t="s">
        <v>14</v>
      </c>
      <c r="D10" s="60">
        <v>35</v>
      </c>
      <c r="E10" s="54">
        <v>18</v>
      </c>
      <c r="F10" s="19">
        <f>D10-E10</f>
        <v>17</v>
      </c>
      <c r="G10" s="18"/>
      <c r="I10" s="117" t="s">
        <v>7</v>
      </c>
      <c r="J10" s="75" t="s">
        <v>37</v>
      </c>
      <c r="K10" s="31">
        <v>40</v>
      </c>
      <c r="L10" s="30">
        <v>40</v>
      </c>
      <c r="M10" s="68">
        <f t="shared" si="1"/>
        <v>0</v>
      </c>
      <c r="N10" s="71" t="s">
        <v>64</v>
      </c>
      <c r="O10" s="10"/>
      <c r="P10" s="10"/>
      <c r="Q10" s="10"/>
      <c r="R10" s="10"/>
      <c r="S10" s="10"/>
      <c r="T10" s="10"/>
      <c r="U10" s="10"/>
      <c r="V10" s="10"/>
    </row>
    <row r="11" spans="2:22" ht="21.9" customHeight="1" x14ac:dyDescent="0.3">
      <c r="B11" s="123"/>
      <c r="C11" s="21" t="s">
        <v>15</v>
      </c>
      <c r="D11" s="28">
        <v>35</v>
      </c>
      <c r="E11" s="27">
        <v>17</v>
      </c>
      <c r="F11" s="15">
        <f t="shared" ref="F11:F12" si="2">D11-E11</f>
        <v>18</v>
      </c>
      <c r="G11" s="29"/>
      <c r="I11" s="118"/>
      <c r="J11" s="25" t="s">
        <v>38</v>
      </c>
      <c r="K11" s="28">
        <v>40</v>
      </c>
      <c r="L11" s="27">
        <v>31</v>
      </c>
      <c r="M11" s="13">
        <f t="shared" si="1"/>
        <v>9</v>
      </c>
      <c r="N11" s="91"/>
      <c r="O11" s="10"/>
      <c r="P11" s="10"/>
      <c r="Q11" s="10"/>
      <c r="R11" s="10"/>
      <c r="S11" s="10"/>
      <c r="T11" s="10"/>
      <c r="U11" s="10"/>
      <c r="V11" s="10"/>
    </row>
    <row r="12" spans="2:22" ht="21.9" customHeight="1" x14ac:dyDescent="0.3">
      <c r="B12" s="124"/>
      <c r="C12" s="66" t="s">
        <v>16</v>
      </c>
      <c r="D12" s="28">
        <v>35</v>
      </c>
      <c r="E12" s="77">
        <v>6</v>
      </c>
      <c r="F12" s="13">
        <f t="shared" si="2"/>
        <v>29</v>
      </c>
      <c r="G12" s="69"/>
      <c r="I12" s="118"/>
      <c r="J12" s="75" t="s">
        <v>39</v>
      </c>
      <c r="K12" s="31">
        <v>40</v>
      </c>
      <c r="L12" s="30">
        <v>38</v>
      </c>
      <c r="M12" s="68">
        <f t="shared" si="1"/>
        <v>2</v>
      </c>
      <c r="N12" s="48"/>
      <c r="O12" s="10"/>
      <c r="P12" s="10"/>
      <c r="Q12" s="10"/>
      <c r="R12" s="10"/>
      <c r="S12" s="10"/>
      <c r="T12" s="10"/>
      <c r="U12" s="10"/>
      <c r="V12" s="10"/>
    </row>
    <row r="13" spans="2:22" ht="21.9" customHeight="1" x14ac:dyDescent="0.3">
      <c r="B13" s="125" t="s">
        <v>17</v>
      </c>
      <c r="C13" s="59" t="s">
        <v>18</v>
      </c>
      <c r="D13" s="20">
        <v>40</v>
      </c>
      <c r="E13" s="24">
        <v>33</v>
      </c>
      <c r="F13" s="19">
        <f t="shared" si="0"/>
        <v>7</v>
      </c>
      <c r="G13" s="47"/>
      <c r="I13" s="118"/>
      <c r="J13" s="66" t="s">
        <v>28</v>
      </c>
      <c r="K13" s="28">
        <v>40</v>
      </c>
      <c r="L13" s="77">
        <v>25</v>
      </c>
      <c r="M13" s="13">
        <f t="shared" si="1"/>
        <v>15</v>
      </c>
      <c r="N13" s="92"/>
      <c r="O13" s="10"/>
      <c r="P13" s="10"/>
      <c r="Q13" s="10"/>
      <c r="R13" s="10"/>
      <c r="S13" s="10"/>
      <c r="T13" s="10"/>
      <c r="U13" s="10"/>
      <c r="V13" s="10"/>
    </row>
    <row r="14" spans="2:22" ht="21.9" customHeight="1" x14ac:dyDescent="0.3">
      <c r="B14" s="126"/>
      <c r="C14" s="66" t="s">
        <v>19</v>
      </c>
      <c r="D14" s="28">
        <v>40</v>
      </c>
      <c r="E14" s="27">
        <v>15</v>
      </c>
      <c r="F14" s="13">
        <f t="shared" si="0"/>
        <v>25</v>
      </c>
      <c r="G14" s="45"/>
      <c r="I14" s="118"/>
      <c r="J14" s="66" t="s">
        <v>40</v>
      </c>
      <c r="K14" s="31">
        <v>40</v>
      </c>
      <c r="L14" s="77">
        <v>15</v>
      </c>
      <c r="M14" s="68">
        <f t="shared" si="1"/>
        <v>25</v>
      </c>
      <c r="N14" s="92"/>
      <c r="O14" s="10"/>
      <c r="P14" s="10"/>
      <c r="Q14" s="10"/>
      <c r="R14" s="10"/>
      <c r="S14" s="10"/>
      <c r="T14" s="10"/>
      <c r="U14" s="10"/>
      <c r="V14" s="10"/>
    </row>
    <row r="15" spans="2:22" ht="21.9" customHeight="1" x14ac:dyDescent="0.3">
      <c r="B15" s="125" t="s">
        <v>20</v>
      </c>
      <c r="C15" s="52" t="s">
        <v>21</v>
      </c>
      <c r="D15" s="53">
        <v>40</v>
      </c>
      <c r="E15" s="54">
        <v>34</v>
      </c>
      <c r="F15" s="55">
        <f>D15-E15</f>
        <v>6</v>
      </c>
      <c r="G15" s="56"/>
      <c r="I15" s="128" t="s">
        <v>41</v>
      </c>
      <c r="J15" s="59" t="s">
        <v>42</v>
      </c>
      <c r="K15" s="60">
        <v>40</v>
      </c>
      <c r="L15" s="54">
        <v>6</v>
      </c>
      <c r="M15" s="55">
        <f t="shared" si="1"/>
        <v>34</v>
      </c>
      <c r="N15" s="74"/>
      <c r="O15" s="10"/>
      <c r="P15" s="10"/>
      <c r="Q15" s="10"/>
      <c r="R15" s="10"/>
      <c r="S15" s="10"/>
      <c r="T15" s="10"/>
      <c r="U15" s="10"/>
      <c r="V15" s="10"/>
    </row>
    <row r="16" spans="2:22" ht="21.9" customHeight="1" x14ac:dyDescent="0.3">
      <c r="B16" s="127"/>
      <c r="C16" s="44" t="s">
        <v>22</v>
      </c>
      <c r="D16" s="17">
        <v>40</v>
      </c>
      <c r="E16" s="67">
        <v>31</v>
      </c>
      <c r="F16" s="22">
        <f>D16-E16</f>
        <v>9</v>
      </c>
      <c r="G16" s="49"/>
      <c r="I16" s="121"/>
      <c r="J16" s="25" t="s">
        <v>43</v>
      </c>
      <c r="K16" s="12">
        <v>40</v>
      </c>
      <c r="L16" s="77">
        <v>10</v>
      </c>
      <c r="M16" s="13">
        <f t="shared" si="1"/>
        <v>30</v>
      </c>
      <c r="N16" s="108"/>
      <c r="O16" s="10"/>
      <c r="P16" s="10"/>
      <c r="Q16" s="10"/>
      <c r="R16" s="10"/>
      <c r="S16" s="10"/>
      <c r="T16" s="10"/>
      <c r="U16" s="10"/>
      <c r="V16" s="10"/>
    </row>
    <row r="17" spans="2:22" ht="21.9" customHeight="1" x14ac:dyDescent="0.3">
      <c r="B17" s="117" t="s">
        <v>62</v>
      </c>
      <c r="C17" s="70" t="s">
        <v>23</v>
      </c>
      <c r="D17" s="31">
        <v>40</v>
      </c>
      <c r="E17" s="30">
        <v>15</v>
      </c>
      <c r="F17" s="68">
        <f t="shared" ref="F17" si="3">D17-E17</f>
        <v>25</v>
      </c>
      <c r="G17" s="71"/>
      <c r="I17" s="122"/>
      <c r="J17" s="11" t="s">
        <v>44</v>
      </c>
      <c r="K17" s="17">
        <v>40</v>
      </c>
      <c r="L17" s="67">
        <v>3</v>
      </c>
      <c r="M17" s="16">
        <f t="shared" si="1"/>
        <v>37</v>
      </c>
      <c r="N17" s="83"/>
      <c r="O17" s="10"/>
      <c r="P17" s="10"/>
      <c r="Q17" s="10"/>
      <c r="R17" s="10"/>
      <c r="S17" s="10"/>
      <c r="T17" s="10"/>
      <c r="U17" s="10"/>
      <c r="V17" s="10"/>
    </row>
    <row r="18" spans="2:22" ht="21.9" customHeight="1" x14ac:dyDescent="0.3">
      <c r="B18" s="118"/>
      <c r="C18" s="66" t="s">
        <v>24</v>
      </c>
      <c r="D18" s="87">
        <v>40</v>
      </c>
      <c r="E18" s="88">
        <v>15</v>
      </c>
      <c r="F18" s="46">
        <f>D18-E18</f>
        <v>25</v>
      </c>
      <c r="G18" s="79"/>
      <c r="I18" s="129" t="s">
        <v>45</v>
      </c>
      <c r="J18" s="75" t="s">
        <v>46</v>
      </c>
      <c r="K18" s="20">
        <v>40</v>
      </c>
      <c r="L18" s="24">
        <v>18</v>
      </c>
      <c r="M18" s="68">
        <f t="shared" si="1"/>
        <v>22</v>
      </c>
      <c r="N18" s="103"/>
      <c r="O18" s="10"/>
      <c r="P18" s="10"/>
      <c r="Q18" s="10"/>
      <c r="R18" s="10"/>
      <c r="S18" s="10"/>
      <c r="T18" s="10"/>
      <c r="U18" s="10"/>
      <c r="V18" s="10"/>
    </row>
    <row r="19" spans="2:22" ht="21.9" customHeight="1" x14ac:dyDescent="0.3">
      <c r="B19" s="118"/>
      <c r="C19" s="75" t="s">
        <v>25</v>
      </c>
      <c r="D19" s="12">
        <v>40</v>
      </c>
      <c r="E19" s="77">
        <v>11</v>
      </c>
      <c r="F19" s="46">
        <f>D19-E19</f>
        <v>29</v>
      </c>
      <c r="G19" s="91"/>
      <c r="I19" s="130"/>
      <c r="J19" s="25" t="s">
        <v>47</v>
      </c>
      <c r="K19" s="109">
        <v>40</v>
      </c>
      <c r="L19" s="110">
        <v>9</v>
      </c>
      <c r="M19" s="13">
        <f t="shared" si="1"/>
        <v>31</v>
      </c>
      <c r="N19" s="111"/>
      <c r="O19" s="72"/>
      <c r="P19" s="10"/>
      <c r="Q19" s="10"/>
      <c r="R19" s="10"/>
      <c r="S19" s="10"/>
      <c r="T19" s="10"/>
      <c r="U19" s="10"/>
      <c r="V19" s="10"/>
    </row>
    <row r="20" spans="2:22" ht="21.9" customHeight="1" x14ac:dyDescent="0.3">
      <c r="B20" s="117" t="s">
        <v>26</v>
      </c>
      <c r="C20" s="102" t="s">
        <v>19</v>
      </c>
      <c r="D20" s="20">
        <v>25</v>
      </c>
      <c r="E20" s="24">
        <v>21</v>
      </c>
      <c r="F20" s="55">
        <f>D20-E20</f>
        <v>4</v>
      </c>
      <c r="G20" s="90"/>
      <c r="I20" s="131"/>
      <c r="J20" s="33" t="s">
        <v>48</v>
      </c>
      <c r="K20" s="23">
        <v>40</v>
      </c>
      <c r="L20" s="67">
        <v>9</v>
      </c>
      <c r="M20" s="22">
        <f t="shared" si="1"/>
        <v>31</v>
      </c>
      <c r="N20" s="83"/>
      <c r="O20" s="72"/>
      <c r="P20" s="10"/>
      <c r="Q20" s="10"/>
      <c r="R20" s="10"/>
      <c r="S20" s="10"/>
      <c r="T20" s="10"/>
      <c r="U20" s="10"/>
      <c r="V20" s="10"/>
    </row>
    <row r="21" spans="2:22" ht="21.9" customHeight="1" x14ac:dyDescent="0.3">
      <c r="B21" s="118"/>
      <c r="C21" s="104" t="s">
        <v>24</v>
      </c>
      <c r="D21" s="31">
        <v>25</v>
      </c>
      <c r="E21" s="27">
        <v>0</v>
      </c>
      <c r="F21" s="13">
        <f>D21-E21</f>
        <v>25</v>
      </c>
      <c r="G21" s="71"/>
      <c r="I21" s="128" t="s">
        <v>49</v>
      </c>
      <c r="J21" s="70" t="s">
        <v>50</v>
      </c>
      <c r="K21" s="20">
        <v>30</v>
      </c>
      <c r="L21" s="54">
        <v>7</v>
      </c>
      <c r="M21" s="73">
        <f t="shared" si="1"/>
        <v>23</v>
      </c>
      <c r="N21" s="76"/>
      <c r="O21" s="72"/>
      <c r="P21" s="10"/>
      <c r="Q21" s="10"/>
      <c r="R21" s="10"/>
      <c r="S21" s="10"/>
      <c r="T21" s="10"/>
      <c r="U21" s="10"/>
      <c r="V21" s="10"/>
    </row>
    <row r="22" spans="2:22" ht="21.9" customHeight="1" x14ac:dyDescent="0.3">
      <c r="B22" s="118"/>
      <c r="C22" s="105" t="s">
        <v>27</v>
      </c>
      <c r="D22" s="28">
        <v>25</v>
      </c>
      <c r="E22" s="30">
        <v>5</v>
      </c>
      <c r="F22" s="13">
        <f t="shared" ref="F22:F23" si="4">D22-E22</f>
        <v>20</v>
      </c>
      <c r="G22" s="91"/>
      <c r="I22" s="121"/>
      <c r="J22" s="25" t="s">
        <v>51</v>
      </c>
      <c r="K22" s="31">
        <v>30</v>
      </c>
      <c r="L22" s="77">
        <v>2</v>
      </c>
      <c r="M22" s="46">
        <f t="shared" si="1"/>
        <v>28</v>
      </c>
      <c r="N22" s="93"/>
      <c r="O22" s="72"/>
      <c r="P22" s="10"/>
      <c r="Q22" s="10"/>
      <c r="R22" s="10"/>
      <c r="S22" s="10"/>
      <c r="T22" s="10"/>
      <c r="U22" s="10"/>
      <c r="V22" s="10"/>
    </row>
    <row r="23" spans="2:22" ht="21.9" customHeight="1" x14ac:dyDescent="0.3">
      <c r="B23" s="119"/>
      <c r="C23" s="33" t="s">
        <v>28</v>
      </c>
      <c r="D23" s="23">
        <v>25</v>
      </c>
      <c r="E23" s="67">
        <v>2</v>
      </c>
      <c r="F23" s="16">
        <f t="shared" si="4"/>
        <v>23</v>
      </c>
      <c r="G23" s="89"/>
      <c r="I23" s="112" t="s">
        <v>54</v>
      </c>
      <c r="J23" s="43" t="s">
        <v>52</v>
      </c>
      <c r="K23" s="57">
        <v>30</v>
      </c>
      <c r="L23" s="51">
        <v>20</v>
      </c>
      <c r="M23" s="32">
        <f t="shared" si="1"/>
        <v>10</v>
      </c>
      <c r="N23" s="84"/>
      <c r="O23" s="72"/>
      <c r="P23" s="10"/>
      <c r="Q23" s="10"/>
      <c r="R23" s="10"/>
      <c r="S23" s="10"/>
      <c r="T23" s="10"/>
      <c r="U23" s="10"/>
      <c r="V23" s="10"/>
    </row>
    <row r="24" spans="2:22" ht="21.9" customHeight="1" x14ac:dyDescent="0.3">
      <c r="C24" s="1"/>
      <c r="D24" s="1"/>
      <c r="E24" s="1"/>
      <c r="I24" s="112" t="s">
        <v>55</v>
      </c>
      <c r="J24" s="43" t="s">
        <v>53</v>
      </c>
      <c r="K24" s="57">
        <v>30</v>
      </c>
      <c r="L24" s="51">
        <v>16</v>
      </c>
      <c r="M24" s="32">
        <f t="shared" si="1"/>
        <v>14</v>
      </c>
      <c r="N24" s="84"/>
      <c r="O24" s="72"/>
      <c r="P24" s="10"/>
      <c r="Q24" s="10"/>
      <c r="R24" s="10"/>
      <c r="S24" s="10"/>
      <c r="T24" s="10"/>
      <c r="U24" s="10"/>
      <c r="V24" s="10"/>
    </row>
    <row r="25" spans="2:22" ht="21.9" customHeight="1" x14ac:dyDescent="0.3">
      <c r="C25" s="1"/>
      <c r="D25" s="1"/>
      <c r="E25" s="1"/>
      <c r="J25" s="85" t="s">
        <v>56</v>
      </c>
      <c r="K25" s="132">
        <f>SUM(E6:E9,E13,)</f>
        <v>52</v>
      </c>
      <c r="L25" s="133" ph="1"/>
      <c r="M25" s="10"/>
      <c r="N25" s="10"/>
      <c r="O25" s="72"/>
      <c r="P25" s="10"/>
      <c r="Q25" s="10"/>
      <c r="R25" s="10"/>
      <c r="S25" s="10"/>
      <c r="T25" s="10"/>
      <c r="U25" s="10"/>
      <c r="V25" s="10"/>
    </row>
    <row r="26" spans="2:22" ht="21.9" customHeight="1" x14ac:dyDescent="0.3">
      <c r="C26" s="1"/>
      <c r="D26" s="1"/>
      <c r="E26" s="1"/>
      <c r="J26" s="14" t="s">
        <v>57</v>
      </c>
      <c r="K26" s="134">
        <f>SUM(E5,E10:E12,E14:E21,L5,L7:L9)</f>
        <v>234</v>
      </c>
      <c r="L26" s="135" ph="1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 ht="21.9" customHeight="1" x14ac:dyDescent="0.3">
      <c r="J27" s="50" t="s">
        <v>58</v>
      </c>
      <c r="K27" s="136">
        <f>SUM(E22:E23,L6,L10:L14,L21,L23)</f>
        <v>213</v>
      </c>
      <c r="L27" s="135" ph="1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 ht="21.9" customHeight="1" x14ac:dyDescent="0.3">
      <c r="J28" s="78" t="s">
        <v>59</v>
      </c>
      <c r="K28" s="139">
        <f>SUM(L15:L20,L22,L24)</f>
        <v>73</v>
      </c>
      <c r="L28" s="140"/>
      <c r="N28" s="10"/>
      <c r="O28" s="10"/>
      <c r="S28" s="10"/>
      <c r="T28" s="10"/>
      <c r="U28" s="10"/>
      <c r="V28" s="10"/>
    </row>
    <row r="29" spans="2:22" ht="21.9" customHeight="1" x14ac:dyDescent="0.3">
      <c r="J29" s="43" t="s">
        <v>0</v>
      </c>
      <c r="K29" s="137">
        <f>SUM(K25:L28)</f>
        <v>572</v>
      </c>
      <c r="L29" s="138" ph="1"/>
      <c r="N29" s="10"/>
      <c r="O29" s="10"/>
      <c r="S29" s="10"/>
      <c r="T29" s="10"/>
      <c r="U29" s="10"/>
      <c r="V29" s="10"/>
    </row>
    <row r="30" spans="2:22" ht="21.9" customHeight="1" x14ac:dyDescent="0.3">
      <c r="N30" s="10"/>
      <c r="O30" s="10"/>
      <c r="S30" s="10"/>
      <c r="T30" s="10"/>
      <c r="U30" s="10"/>
      <c r="V30" s="10"/>
    </row>
    <row r="31" spans="2:22" ht="21.9" customHeight="1" x14ac:dyDescent="0.3">
      <c r="I31" s="9"/>
      <c r="N31" s="10"/>
      <c r="O31" s="10"/>
      <c r="S31" s="10"/>
      <c r="T31" s="10"/>
      <c r="U31" s="10"/>
      <c r="V31" s="10"/>
    </row>
    <row r="32" spans="2:22" ht="21.9" customHeight="1" x14ac:dyDescent="0.3">
      <c r="N32" s="10"/>
      <c r="O32" s="10"/>
      <c r="S32" s="10"/>
      <c r="T32" s="10"/>
    </row>
    <row r="33" spans="2:22" ht="21.9" customHeight="1" x14ac:dyDescent="0.3">
      <c r="O33" s="10"/>
      <c r="P33" s="10"/>
      <c r="Q33" s="10"/>
      <c r="R33" s="10"/>
      <c r="S33" s="10"/>
      <c r="T33" s="10"/>
      <c r="U33" s="10"/>
      <c r="V33" s="10"/>
    </row>
    <row r="34" spans="2:22" ht="24" customHeight="1" x14ac:dyDescent="0.3">
      <c r="I34" s="4"/>
      <c r="O34" s="10"/>
      <c r="P34" s="10"/>
      <c r="Q34" s="10"/>
      <c r="R34" s="10"/>
      <c r="S34" s="10"/>
      <c r="T34" s="10"/>
      <c r="U34" s="10"/>
      <c r="V34" s="10"/>
    </row>
    <row r="35" spans="2:22" ht="24" customHeight="1" x14ac:dyDescent="0.3">
      <c r="O35" s="10"/>
      <c r="P35" s="10"/>
      <c r="Q35" s="10"/>
      <c r="R35" s="10"/>
      <c r="S35" s="10"/>
      <c r="T35" s="10"/>
      <c r="U35" s="10"/>
      <c r="V35" s="10"/>
    </row>
    <row r="36" spans="2:22" ht="24" customHeight="1" x14ac:dyDescent="0.3">
      <c r="B36" s="2"/>
      <c r="O36" s="10"/>
      <c r="P36" s="10"/>
      <c r="Q36" s="10"/>
      <c r="R36" s="10"/>
      <c r="S36" s="10"/>
      <c r="T36" s="10"/>
      <c r="U36" s="10"/>
      <c r="V36" s="10"/>
    </row>
    <row r="37" spans="2:22" ht="22.5" customHeight="1" x14ac:dyDescent="0.3">
      <c r="B37" s="2"/>
      <c r="O37" s="10"/>
      <c r="P37" s="10"/>
      <c r="Q37" s="10"/>
      <c r="R37" s="10"/>
      <c r="S37" s="10"/>
      <c r="T37" s="10"/>
      <c r="U37" s="10"/>
      <c r="V37" s="10"/>
    </row>
    <row r="38" spans="2:22" ht="24" customHeight="1" x14ac:dyDescent="0.3">
      <c r="O38" s="10"/>
      <c r="P38" s="10"/>
      <c r="Q38" s="10"/>
      <c r="R38" s="10"/>
      <c r="S38" s="10"/>
      <c r="T38" s="10"/>
      <c r="U38" s="10"/>
      <c r="V38" s="10"/>
    </row>
    <row r="39" spans="2:22" ht="24" customHeight="1" x14ac:dyDescent="0.3">
      <c r="I39" s="3"/>
      <c r="O39" s="10"/>
      <c r="P39" s="10"/>
      <c r="Q39" s="10"/>
      <c r="R39" s="10"/>
      <c r="S39" s="10"/>
      <c r="T39" s="10"/>
      <c r="U39" s="10"/>
      <c r="V39" s="10"/>
    </row>
    <row r="40" spans="2:22" ht="24" customHeight="1" x14ac:dyDescent="0.3">
      <c r="O40" s="10"/>
      <c r="P40" s="10"/>
      <c r="Q40" s="10"/>
      <c r="R40" s="10"/>
      <c r="S40" s="10"/>
      <c r="T40" s="10"/>
      <c r="U40" s="10"/>
      <c r="V40" s="10"/>
    </row>
    <row r="41" spans="2:22" ht="24" customHeight="1" x14ac:dyDescent="0.3">
      <c r="O41" s="10"/>
      <c r="P41" s="10"/>
      <c r="Q41" s="10"/>
      <c r="R41" s="10"/>
      <c r="S41" s="10"/>
      <c r="T41" s="10"/>
      <c r="U41" s="10"/>
      <c r="V41" s="10"/>
    </row>
    <row r="42" spans="2:22" ht="24" customHeight="1" x14ac:dyDescent="0.3">
      <c r="O42" s="10"/>
      <c r="P42" s="10"/>
      <c r="Q42" s="10"/>
      <c r="R42" s="10"/>
      <c r="S42" s="10"/>
      <c r="T42" s="10"/>
      <c r="U42" s="10"/>
      <c r="V42" s="10"/>
    </row>
    <row r="43" spans="2:22" ht="24" customHeight="1" x14ac:dyDescent="0.3">
      <c r="O43" s="10"/>
      <c r="P43" s="10"/>
      <c r="Q43" s="10"/>
      <c r="R43" s="10"/>
      <c r="S43" s="10"/>
      <c r="T43" s="10"/>
      <c r="U43" s="10"/>
      <c r="V43" s="10"/>
    </row>
    <row r="44" spans="2:22" ht="24.9" customHeight="1" x14ac:dyDescent="0.3">
      <c r="O44" s="10"/>
      <c r="P44" s="10"/>
      <c r="Q44" s="10"/>
      <c r="R44" s="10"/>
      <c r="S44" s="10"/>
      <c r="T44" s="10"/>
      <c r="U44" s="10"/>
      <c r="V44" s="10"/>
    </row>
    <row r="45" spans="2:22" ht="24.9" customHeight="1" x14ac:dyDescent="0.3">
      <c r="O45" s="10"/>
      <c r="P45" s="10"/>
      <c r="Q45" s="10"/>
      <c r="R45" s="10"/>
      <c r="S45" s="10"/>
      <c r="T45" s="10"/>
      <c r="U45" s="10"/>
      <c r="V45" s="10"/>
    </row>
    <row r="46" spans="2:22" ht="24.9" customHeight="1" x14ac:dyDescent="0.3">
      <c r="O46" s="10"/>
      <c r="P46" s="10"/>
      <c r="Q46" s="10"/>
      <c r="R46" s="10"/>
      <c r="S46" s="10"/>
      <c r="T46" s="10"/>
      <c r="U46" s="10"/>
      <c r="V46" s="10"/>
    </row>
    <row r="47" spans="2:22" ht="24.9" customHeight="1" x14ac:dyDescent="0.3">
      <c r="O47" s="10"/>
      <c r="P47" s="10"/>
      <c r="Q47" s="10"/>
      <c r="R47" s="10"/>
      <c r="S47" s="10"/>
      <c r="T47" s="10"/>
      <c r="U47" s="10"/>
      <c r="V47" s="10"/>
    </row>
    <row r="48" spans="2:22" ht="21" customHeight="1" x14ac:dyDescent="0.3">
      <c r="O48" s="10"/>
      <c r="P48" s="10"/>
      <c r="Q48" s="10"/>
      <c r="R48" s="10"/>
      <c r="S48" s="10"/>
      <c r="T48" s="10"/>
      <c r="U48" s="10"/>
      <c r="V48" s="10"/>
    </row>
    <row r="49" spans="8:27" ht="21" customHeight="1" x14ac:dyDescent="0.3">
      <c r="O49" s="10"/>
      <c r="P49" s="10"/>
      <c r="Q49" s="10"/>
      <c r="R49" s="10"/>
      <c r="S49" s="10"/>
      <c r="T49" s="10"/>
      <c r="U49" s="10"/>
      <c r="V49" s="10"/>
    </row>
    <row r="50" spans="8:27" ht="21" customHeight="1" x14ac:dyDescent="0.3">
      <c r="O50" s="10"/>
      <c r="P50" s="10"/>
      <c r="Q50" s="10"/>
      <c r="R50" s="10"/>
      <c r="S50" s="10"/>
      <c r="T50" s="10"/>
      <c r="U50" s="10"/>
      <c r="V50" s="10"/>
    </row>
    <row r="51" spans="8:27" ht="21" customHeight="1" x14ac:dyDescent="0.3">
      <c r="O51" s="10"/>
      <c r="P51" s="10"/>
      <c r="Q51" s="10"/>
      <c r="R51" s="10"/>
      <c r="S51" s="10"/>
      <c r="T51" s="10"/>
      <c r="U51" s="10"/>
      <c r="V51" s="10"/>
    </row>
    <row r="52" spans="8:27" ht="21" customHeight="1" x14ac:dyDescent="0.3">
      <c r="O52" s="10"/>
      <c r="P52" s="10"/>
      <c r="Q52" s="10"/>
      <c r="R52" s="10"/>
      <c r="S52" s="10"/>
      <c r="T52" s="10"/>
      <c r="U52" s="10"/>
      <c r="V52" s="10"/>
    </row>
    <row r="53" spans="8:27" ht="21" customHeight="1" x14ac:dyDescent="0.3">
      <c r="O53" s="10"/>
      <c r="P53" s="10"/>
      <c r="Q53" s="10"/>
      <c r="R53" s="10"/>
      <c r="S53" s="10"/>
      <c r="T53" s="10"/>
      <c r="U53" s="10"/>
      <c r="V53" s="10"/>
    </row>
    <row r="54" spans="8:27" ht="21" customHeight="1" x14ac:dyDescent="0.3">
      <c r="O54" s="10"/>
      <c r="P54" s="10"/>
      <c r="Q54" s="10"/>
      <c r="R54" s="10"/>
      <c r="S54" s="10"/>
      <c r="T54" s="10"/>
      <c r="U54" s="10"/>
      <c r="V54" s="10"/>
    </row>
    <row r="55" spans="8:27" ht="20.25" customHeight="1" x14ac:dyDescent="0.2">
      <c r="O55" s="1"/>
    </row>
    <row r="56" spans="8:27" ht="20.25" customHeight="1" x14ac:dyDescent="0.2">
      <c r="O56" s="1"/>
    </row>
    <row r="57" spans="8:27" ht="20.100000000000001" customHeight="1" x14ac:dyDescent="0.2">
      <c r="H57" s="9"/>
      <c r="W57" s="8"/>
      <c r="X57" s="7"/>
    </row>
    <row r="58" spans="8:27" ht="20.100000000000001" customHeight="1" x14ac:dyDescent="0.2">
      <c r="W58" s="8"/>
      <c r="X58" s="7"/>
      <c r="Z58" s="6"/>
      <c r="AA58" s="5"/>
    </row>
    <row r="59" spans="8:27" ht="20.100000000000001" customHeight="1" x14ac:dyDescent="0.2">
      <c r="S59" s="2"/>
      <c r="W59" s="2"/>
    </row>
    <row r="60" spans="8:27" ht="20.100000000000001" customHeight="1" x14ac:dyDescent="0.2">
      <c r="H60" s="4"/>
      <c r="S60" s="2"/>
      <c r="W60" s="2"/>
    </row>
    <row r="61" spans="8:27" ht="20.100000000000001" customHeight="1" x14ac:dyDescent="0.2"/>
    <row r="62" spans="8:27" ht="20.100000000000001" customHeight="1" x14ac:dyDescent="0.2"/>
    <row r="63" spans="8:27" ht="20.100000000000001" customHeight="1" x14ac:dyDescent="0.2"/>
    <row r="64" spans="8:27" ht="17.25" customHeight="1" x14ac:dyDescent="0.2"/>
    <row r="65" spans="2:27" ht="18" customHeight="1" x14ac:dyDescent="0.3">
      <c r="H65" s="3"/>
    </row>
    <row r="66" spans="2:27" ht="16.5" customHeight="1" x14ac:dyDescent="0.2"/>
    <row r="67" spans="2:27" ht="33.75" customHeight="1" x14ac:dyDescent="0.2"/>
    <row r="68" spans="2:27" ht="16.5" customHeight="1" x14ac:dyDescent="0.2"/>
    <row r="69" spans="2:27" ht="16.5" customHeight="1" x14ac:dyDescent="0.2"/>
    <row r="70" spans="2:27" s="2" customFormat="1" ht="16.5" customHeight="1" x14ac:dyDescent="0.2">
      <c r="B70" s="1"/>
      <c r="F70" s="1"/>
      <c r="G70" s="1"/>
      <c r="H70" s="1"/>
      <c r="I70" s="1"/>
      <c r="K70" s="1"/>
      <c r="L70" s="1"/>
      <c r="M70" s="1"/>
      <c r="N70" s="1"/>
      <c r="P70" s="1"/>
      <c r="Q70" s="1"/>
      <c r="R70" s="1"/>
      <c r="S70" s="1"/>
      <c r="U70" s="1"/>
      <c r="V70" s="1"/>
      <c r="W70" s="1"/>
      <c r="X70" s="1"/>
      <c r="Y70" s="1"/>
      <c r="Z70" s="1"/>
      <c r="AA70" s="1"/>
    </row>
    <row r="71" spans="2:27" s="2" customFormat="1" ht="16.5" customHeight="1" x14ac:dyDescent="0.2">
      <c r="B71" s="1"/>
      <c r="F71" s="1"/>
      <c r="G71" s="1"/>
      <c r="H71" s="1"/>
      <c r="I71" s="1"/>
      <c r="K71" s="1"/>
      <c r="L71" s="1"/>
      <c r="M71" s="1"/>
      <c r="N71" s="1"/>
      <c r="P71" s="1"/>
      <c r="Q71" s="1"/>
      <c r="R71" s="1"/>
      <c r="S71" s="1"/>
      <c r="U71" s="1"/>
      <c r="V71" s="1"/>
      <c r="W71" s="1"/>
      <c r="X71" s="1"/>
      <c r="Y71" s="1"/>
      <c r="Z71" s="1"/>
      <c r="AA71" s="1"/>
    </row>
  </sheetData>
  <mergeCells count="20">
    <mergeCell ref="K25:L25"/>
    <mergeCell ref="K26:L26"/>
    <mergeCell ref="K27:L27"/>
    <mergeCell ref="K28:L28"/>
    <mergeCell ref="K29:L29"/>
    <mergeCell ref="B10:B12"/>
    <mergeCell ref="I10:I14"/>
    <mergeCell ref="B13:B14"/>
    <mergeCell ref="B15:B16"/>
    <mergeCell ref="I15:I17"/>
    <mergeCell ref="B17:B19"/>
    <mergeCell ref="I18:I20"/>
    <mergeCell ref="B20:B23"/>
    <mergeCell ref="I21:I22"/>
    <mergeCell ref="B2:L2"/>
    <mergeCell ref="M2:N2"/>
    <mergeCell ref="U2:V2"/>
    <mergeCell ref="M3:N3"/>
    <mergeCell ref="B6:B9"/>
    <mergeCell ref="I7:I9"/>
  </mergeCells>
  <phoneticPr fontId="3"/>
  <printOptions horizontalCentered="1" verticalCentered="1"/>
  <pageMargins left="0.19685039370078741" right="0.19685039370078741" top="0" bottom="0" header="0" footer="0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3092D-4848-4854-8CBE-C1B7D82AED2E}">
  <sheetPr>
    <pageSetUpPr fitToPage="1"/>
  </sheetPr>
  <dimension ref="A1:G28"/>
  <sheetViews>
    <sheetView tabSelected="1" topLeftCell="A7" workbookViewId="0">
      <selection sqref="A1:G29"/>
    </sheetView>
  </sheetViews>
  <sheetFormatPr defaultRowHeight="13.2" x14ac:dyDescent="0.2"/>
  <cols>
    <col min="1" max="1" width="25.6640625" customWidth="1"/>
    <col min="2" max="2" width="15.33203125" bestFit="1" customWidth="1"/>
    <col min="3" max="3" width="3" bestFit="1" customWidth="1"/>
    <col min="4" max="4" width="4.21875" customWidth="1"/>
    <col min="5" max="5" width="23.77734375" bestFit="1" customWidth="1"/>
    <col min="6" max="6" width="13.109375" bestFit="1" customWidth="1"/>
    <col min="7" max="7" width="3" bestFit="1" customWidth="1"/>
  </cols>
  <sheetData>
    <row r="1" spans="1:7" ht="39.6" x14ac:dyDescent="0.2">
      <c r="A1" s="141" t="s">
        <v>9</v>
      </c>
      <c r="B1" s="142" t="s">
        <v>10</v>
      </c>
      <c r="C1" s="143" t="str">
        <f>IF('10.06'!F5&lt;=0,"×",IF('10.06'!F5&lt;=10,"△","○"))</f>
        <v>○</v>
      </c>
      <c r="D1" s="144"/>
      <c r="E1" s="145" t="s">
        <v>29</v>
      </c>
      <c r="F1" s="146" t="s">
        <v>30</v>
      </c>
      <c r="G1" s="143" t="str">
        <f>IF('10.06'!M5&lt;=0,"×",IF('10.06'!M5&lt;=10,"△","○"))</f>
        <v>○</v>
      </c>
    </row>
    <row r="2" spans="1:7" ht="14.4" x14ac:dyDescent="0.2">
      <c r="A2" s="147" t="s">
        <v>65</v>
      </c>
      <c r="B2" s="148" t="s">
        <v>11</v>
      </c>
      <c r="C2" s="143" t="str">
        <f>IF('10.06'!F6&lt;=0,"×",IF('10.06'!F6&lt;=10,"△","○"))</f>
        <v>○</v>
      </c>
      <c r="D2" s="144"/>
      <c r="E2" s="145" t="s">
        <v>31</v>
      </c>
      <c r="F2" s="149" t="s">
        <v>32</v>
      </c>
      <c r="G2" s="143" t="str">
        <f>IF('10.06'!M6&lt;=0,"×",IF('10.06'!M6&lt;=10,"△","○"))</f>
        <v>×</v>
      </c>
    </row>
    <row r="3" spans="1:7" ht="14.4" x14ac:dyDescent="0.2">
      <c r="A3" s="147"/>
      <c r="B3" s="148" t="s">
        <v>12</v>
      </c>
      <c r="C3" s="143" t="str">
        <f>IF('10.06'!F7&lt;=0,"×",IF('10.06'!F7&lt;=10,"△","○"))</f>
        <v>○</v>
      </c>
      <c r="D3" s="150"/>
      <c r="E3" s="151" t="s">
        <v>66</v>
      </c>
      <c r="F3" s="149" t="s">
        <v>34</v>
      </c>
      <c r="G3" s="143" t="str">
        <f>IF('10.06'!M7&lt;=0,"×",IF('10.06'!M7&lt;=10,"△","○"))</f>
        <v>○</v>
      </c>
    </row>
    <row r="4" spans="1:7" ht="14.4" x14ac:dyDescent="0.2">
      <c r="A4" s="147"/>
      <c r="B4" s="148" t="s">
        <v>60</v>
      </c>
      <c r="C4" s="143" t="str">
        <f>IF('10.06'!F8&lt;=0,"×",IF('10.06'!F8&lt;=10,"△","○"))</f>
        <v>○</v>
      </c>
      <c r="D4" s="144"/>
      <c r="E4" s="151"/>
      <c r="F4" s="149" t="s">
        <v>35</v>
      </c>
      <c r="G4" s="143" t="str">
        <f>IF('10.06'!M8&lt;=0,"×",IF('10.06'!M8&lt;=10,"△","○"))</f>
        <v>○</v>
      </c>
    </row>
    <row r="5" spans="1:7" ht="14.4" x14ac:dyDescent="0.2">
      <c r="A5" s="147"/>
      <c r="B5" s="148" t="s">
        <v>61</v>
      </c>
      <c r="C5" s="143" t="str">
        <f>IF('10.06'!F9&lt;=0,"×",IF('10.06'!F9&lt;=10,"△","○"))</f>
        <v>○</v>
      </c>
      <c r="D5" s="144"/>
      <c r="E5" s="151"/>
      <c r="F5" s="149" t="s">
        <v>36</v>
      </c>
      <c r="G5" s="143" t="str">
        <f>IF('10.06'!M9&lt;=0,"×",IF('10.06'!M9&lt;=10,"△","○"))</f>
        <v>○</v>
      </c>
    </row>
    <row r="6" spans="1:7" ht="14.4" x14ac:dyDescent="0.2">
      <c r="A6" s="152" t="s">
        <v>67</v>
      </c>
      <c r="B6" s="153" t="s">
        <v>14</v>
      </c>
      <c r="C6" s="143" t="str">
        <f>IF('10.06'!F10&lt;=0,"×",IF('10.06'!F10&lt;=10,"△","○"))</f>
        <v>○</v>
      </c>
      <c r="D6" s="144"/>
      <c r="E6" s="151" t="s">
        <v>7</v>
      </c>
      <c r="F6" s="149" t="s">
        <v>37</v>
      </c>
      <c r="G6" s="143" t="str">
        <f>IF('10.06'!M10&lt;=0,"×",IF('10.06'!M10&lt;=10,"△","○"))</f>
        <v>×</v>
      </c>
    </row>
    <row r="7" spans="1:7" ht="14.4" x14ac:dyDescent="0.2">
      <c r="A7" s="152"/>
      <c r="B7" s="149" t="s">
        <v>15</v>
      </c>
      <c r="C7" s="143" t="str">
        <f>IF('10.06'!F11&lt;=0,"×",IF('10.06'!F11&lt;=10,"△","○"))</f>
        <v>○</v>
      </c>
      <c r="D7" s="150"/>
      <c r="E7" s="151"/>
      <c r="F7" s="149" t="s">
        <v>38</v>
      </c>
      <c r="G7" s="143" t="str">
        <f>IF('10.06'!M11&lt;=0,"×",IF('10.06'!M11&lt;=10,"△","○"))</f>
        <v>△</v>
      </c>
    </row>
    <row r="8" spans="1:7" ht="14.4" x14ac:dyDescent="0.2">
      <c r="A8" s="152"/>
      <c r="B8" s="153" t="s">
        <v>16</v>
      </c>
      <c r="C8" s="143" t="str">
        <f>IF('10.06'!F12&lt;=0,"×",IF('10.06'!F12&lt;=10,"△","○"))</f>
        <v>○</v>
      </c>
      <c r="D8" s="150"/>
      <c r="E8" s="151"/>
      <c r="F8" s="149" t="s">
        <v>39</v>
      </c>
      <c r="G8" s="143" t="str">
        <f>IF('10.06'!M12&lt;=0,"×",IF('10.06'!M12&lt;=10,"△","○"))</f>
        <v>△</v>
      </c>
    </row>
    <row r="9" spans="1:7" ht="14.4" x14ac:dyDescent="0.2">
      <c r="A9" s="154" t="s">
        <v>68</v>
      </c>
      <c r="B9" s="149" t="s">
        <v>18</v>
      </c>
      <c r="C9" s="143" t="str">
        <f>IF('10.06'!F13&lt;=0,"×",IF('10.06'!F13&lt;=10,"△","○"))</f>
        <v>△</v>
      </c>
      <c r="D9" s="150"/>
      <c r="E9" s="151"/>
      <c r="F9" s="153" t="s">
        <v>28</v>
      </c>
      <c r="G9" s="143" t="str">
        <f>IF('10.06'!M13&lt;=0,"×",IF('10.06'!M13&lt;=10,"△","○"))</f>
        <v>○</v>
      </c>
    </row>
    <row r="10" spans="1:7" ht="14.4" x14ac:dyDescent="0.2">
      <c r="A10" s="154"/>
      <c r="B10" s="153" t="s">
        <v>19</v>
      </c>
      <c r="C10" s="143" t="str">
        <f>IF('10.06'!F14&lt;=0,"×",IF('10.06'!F14&lt;=10,"△","○"))</f>
        <v>○</v>
      </c>
      <c r="D10" s="144"/>
      <c r="E10" s="151"/>
      <c r="F10" s="153" t="s">
        <v>40</v>
      </c>
      <c r="G10" s="143" t="str">
        <f>IF('10.06'!M14&lt;=0,"×",IF('10.06'!M14&lt;=10,"△","○"))</f>
        <v>○</v>
      </c>
    </row>
    <row r="11" spans="1:7" ht="14.4" x14ac:dyDescent="0.2">
      <c r="A11" s="154" t="s">
        <v>69</v>
      </c>
      <c r="B11" s="148" t="s">
        <v>21</v>
      </c>
      <c r="C11" s="143" t="str">
        <f>IF('10.06'!F15&lt;=0,"×",IF('10.06'!F15&lt;=10,"△","○"))</f>
        <v>△</v>
      </c>
      <c r="D11" s="144"/>
      <c r="E11" s="155" t="s">
        <v>70</v>
      </c>
      <c r="F11" s="149" t="s">
        <v>42</v>
      </c>
      <c r="G11" s="143" t="str">
        <f>IF('10.06'!M15&lt;=0,"×",IF('10.06'!M15&lt;=10,"△","○"))</f>
        <v>○</v>
      </c>
    </row>
    <row r="12" spans="1:7" ht="14.4" x14ac:dyDescent="0.2">
      <c r="A12" s="154"/>
      <c r="B12" s="153" t="s">
        <v>22</v>
      </c>
      <c r="C12" s="143" t="str">
        <f>IF('10.06'!F16&lt;=0,"×",IF('10.06'!F16&lt;=10,"△","○"))</f>
        <v>△</v>
      </c>
      <c r="D12" s="150"/>
      <c r="E12" s="155"/>
      <c r="F12" s="149" t="s">
        <v>43</v>
      </c>
      <c r="G12" s="143" t="str">
        <f>IF('10.06'!M16&lt;=0,"×",IF('10.06'!M16&lt;=10,"△","○"))</f>
        <v>○</v>
      </c>
    </row>
    <row r="13" spans="1:7" ht="14.4" x14ac:dyDescent="0.2">
      <c r="A13" s="156" t="s">
        <v>71</v>
      </c>
      <c r="B13" s="149" t="s">
        <v>23</v>
      </c>
      <c r="C13" s="143" t="str">
        <f>IF('10.06'!F17&lt;=0,"×",IF('10.06'!F17&lt;=10,"△","○"))</f>
        <v>○</v>
      </c>
      <c r="D13" s="150"/>
      <c r="E13" s="155"/>
      <c r="F13" s="149" t="s">
        <v>44</v>
      </c>
      <c r="G13" s="143" t="str">
        <f>IF('10.06'!M17&lt;=0,"×",IF('10.06'!M17&lt;=10,"△","○"))</f>
        <v>○</v>
      </c>
    </row>
    <row r="14" spans="1:7" ht="14.4" x14ac:dyDescent="0.2">
      <c r="A14" s="156"/>
      <c r="B14" s="153" t="s">
        <v>24</v>
      </c>
      <c r="C14" s="143" t="str">
        <f>IF('10.06'!F18&lt;=0,"×",IF('10.06'!F18&lt;=10,"△","○"))</f>
        <v>○</v>
      </c>
      <c r="D14" s="157"/>
      <c r="E14" s="158" t="s">
        <v>72</v>
      </c>
      <c r="F14" s="149" t="s">
        <v>46</v>
      </c>
      <c r="G14" s="143" t="str">
        <f>IF('10.06'!M18&lt;=0,"×",IF('10.06'!M18&lt;=10,"△","○"))</f>
        <v>○</v>
      </c>
    </row>
    <row r="15" spans="1:7" ht="14.4" x14ac:dyDescent="0.2">
      <c r="A15" s="156"/>
      <c r="B15" s="149" t="s">
        <v>25</v>
      </c>
      <c r="C15" s="143" t="str">
        <f>IF('10.06'!F19&lt;=0,"×",IF('10.06'!F19&lt;=10,"△","○"))</f>
        <v>○</v>
      </c>
      <c r="D15" s="144"/>
      <c r="E15" s="158"/>
      <c r="F15" s="149" t="s">
        <v>47</v>
      </c>
      <c r="G15" s="143" t="str">
        <f>IF('10.06'!M19&lt;=0,"×",IF('10.06'!M19&lt;=10,"△","○"))</f>
        <v>○</v>
      </c>
    </row>
    <row r="16" spans="1:7" ht="14.4" x14ac:dyDescent="0.2">
      <c r="A16" s="156" t="s">
        <v>73</v>
      </c>
      <c r="B16" s="153" t="s">
        <v>19</v>
      </c>
      <c r="C16" s="143" t="str">
        <f>IF('10.06'!F20&lt;=0,"×",IF('10.06'!F20&lt;=10,"△","○"))</f>
        <v>△</v>
      </c>
      <c r="D16" s="144"/>
      <c r="E16" s="158"/>
      <c r="F16" s="149" t="s">
        <v>48</v>
      </c>
      <c r="G16" s="143" t="str">
        <f>IF('10.06'!M20&lt;=0,"×",IF('10.06'!M20&lt;=10,"△","○"))</f>
        <v>○</v>
      </c>
    </row>
    <row r="17" spans="1:7" ht="14.4" x14ac:dyDescent="0.2">
      <c r="A17" s="156"/>
      <c r="B17" s="149" t="s">
        <v>24</v>
      </c>
      <c r="C17" s="143" t="str">
        <f>IF('10.06'!F21&lt;=0,"×",IF('10.06'!F21&lt;=10,"△","○"))</f>
        <v>○</v>
      </c>
      <c r="D17" s="144"/>
      <c r="E17" s="159" t="s">
        <v>74</v>
      </c>
      <c r="F17" s="149" t="s">
        <v>50</v>
      </c>
      <c r="G17" s="143" t="str">
        <f>IF('10.06'!M21&lt;=0,"×",IF('10.06'!M21&lt;=10,"△","○"))</f>
        <v>○</v>
      </c>
    </row>
    <row r="18" spans="1:7" ht="14.4" x14ac:dyDescent="0.2">
      <c r="A18" s="156"/>
      <c r="B18" s="149" t="s">
        <v>27</v>
      </c>
      <c r="C18" s="143" t="str">
        <f>IF('10.06'!F22&lt;=0,"×",IF('10.06'!F22&lt;=10,"△","○"))</f>
        <v>○</v>
      </c>
      <c r="D18" s="144"/>
      <c r="E18" s="159"/>
      <c r="F18" s="149" t="s">
        <v>51</v>
      </c>
      <c r="G18" s="143" t="str">
        <f>IF('10.06'!M22&lt;=0,"×",IF('10.06'!M22&lt;=10,"△","○"))</f>
        <v>○</v>
      </c>
    </row>
    <row r="19" spans="1:7" ht="14.4" x14ac:dyDescent="0.2">
      <c r="A19" s="156"/>
      <c r="B19" s="149" t="s">
        <v>28</v>
      </c>
      <c r="C19" s="143" t="str">
        <f>IF('10.06'!F23&lt;=0,"×",IF('10.06'!F23&lt;=10,"△","○"))</f>
        <v>○</v>
      </c>
      <c r="D19" s="144"/>
      <c r="E19" s="160" t="s">
        <v>75</v>
      </c>
      <c r="F19" s="149" t="s">
        <v>52</v>
      </c>
      <c r="G19" s="143" t="str">
        <f>IF('10.06'!M23&lt;=0,"×",IF('10.06'!M23&lt;=10,"△","○"))</f>
        <v>△</v>
      </c>
    </row>
    <row r="20" spans="1:7" ht="14.4" x14ac:dyDescent="0.2">
      <c r="A20" s="161"/>
      <c r="B20" s="2"/>
      <c r="C20" s="162"/>
      <c r="E20" s="160" t="s">
        <v>76</v>
      </c>
      <c r="F20" s="149" t="s">
        <v>53</v>
      </c>
      <c r="G20" s="143" t="str">
        <f>IF('10.06'!M24&lt;=0,"×",IF('10.06'!M24&lt;=10,"△","○"))</f>
        <v>○</v>
      </c>
    </row>
    <row r="21" spans="1:7" ht="14.4" x14ac:dyDescent="0.2">
      <c r="A21" s="161"/>
      <c r="B21" s="163"/>
      <c r="C21" s="162"/>
      <c r="E21" s="164"/>
      <c r="F21" s="165"/>
      <c r="G21" s="162"/>
    </row>
    <row r="22" spans="1:7" ht="14.4" x14ac:dyDescent="0.2">
      <c r="A22" s="161"/>
      <c r="B22" s="166"/>
      <c r="C22" s="162"/>
      <c r="E22" s="164"/>
      <c r="F22" s="165"/>
      <c r="G22" s="162"/>
    </row>
    <row r="23" spans="1:7" ht="14.4" x14ac:dyDescent="0.2">
      <c r="A23" s="161"/>
      <c r="B23" s="2"/>
      <c r="C23" s="162"/>
      <c r="E23" s="164"/>
      <c r="F23" s="167"/>
      <c r="G23" s="162"/>
    </row>
    <row r="24" spans="1:7" ht="14.4" x14ac:dyDescent="0.2">
      <c r="A24" s="161"/>
      <c r="B24" s="168"/>
      <c r="C24" s="162"/>
      <c r="E24" s="169"/>
      <c r="F24" s="170"/>
      <c r="G24" s="162"/>
    </row>
    <row r="25" spans="1:7" ht="14.4" x14ac:dyDescent="0.2">
      <c r="A25" s="161"/>
      <c r="B25" s="168"/>
      <c r="C25" s="162"/>
      <c r="E25" s="169"/>
      <c r="F25" s="170"/>
      <c r="G25" s="162"/>
    </row>
    <row r="26" spans="1:7" ht="14.4" x14ac:dyDescent="0.2">
      <c r="A26" s="171" t="s">
        <v>77</v>
      </c>
      <c r="C26" s="162"/>
    </row>
    <row r="27" spans="1:7" ht="14.4" x14ac:dyDescent="0.2">
      <c r="A27" s="171" t="s">
        <v>78</v>
      </c>
      <c r="C27" s="162"/>
    </row>
    <row r="28" spans="1:7" ht="14.4" x14ac:dyDescent="0.2">
      <c r="A28" s="171" t="s">
        <v>79</v>
      </c>
      <c r="C28" s="162"/>
    </row>
  </sheetData>
  <mergeCells count="11">
    <mergeCell ref="E17:E18"/>
    <mergeCell ref="A2:A5"/>
    <mergeCell ref="E3:E5"/>
    <mergeCell ref="A6:A8"/>
    <mergeCell ref="E6:E10"/>
    <mergeCell ref="A9:A10"/>
    <mergeCell ref="A11:A12"/>
    <mergeCell ref="E11:E13"/>
    <mergeCell ref="A13:A15"/>
    <mergeCell ref="E14:E16"/>
    <mergeCell ref="A16:A19"/>
  </mergeCells>
  <phoneticPr fontId="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9.30</vt:lpstr>
      <vt:lpstr>10.01</vt:lpstr>
      <vt:lpstr>10.02</vt:lpstr>
      <vt:lpstr>10.03</vt:lpstr>
      <vt:lpstr>10.06</vt:lpstr>
      <vt:lpstr>Sheet1</vt:lpstr>
      <vt:lpstr>'10.01'!Print_Area</vt:lpstr>
      <vt:lpstr>'10.02'!Print_Area</vt:lpstr>
      <vt:lpstr>'10.03'!Print_Area</vt:lpstr>
      <vt:lpstr>'10.06'!Print_Area</vt:lpstr>
      <vt:lpstr>'9.30'!Print_Area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coupon</dc:creator>
  <cp:lastModifiedBy>よしあき 中川</cp:lastModifiedBy>
  <cp:lastPrinted>2025-10-06T23:53:56Z</cp:lastPrinted>
  <dcterms:created xsi:type="dcterms:W3CDTF">2024-06-03T06:32:04Z</dcterms:created>
  <dcterms:modified xsi:type="dcterms:W3CDTF">2025-10-06T23:54:07Z</dcterms:modified>
</cp:coreProperties>
</file>